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79BF9161-BD96-4BB7-BACB-5BBA116D0A7A}" xr6:coauthVersionLast="47" xr6:coauthVersionMax="47" xr10:uidLastSave="{00000000-0000-0000-0000-000000000000}"/>
  <bookViews>
    <workbookView xWindow="-120" yWindow="-120" windowWidth="29040" windowHeight="15720" tabRatio="918" firstSheet="1" activeTab="1" xr2:uid="{00000000-000D-0000-FFFF-FFFF00000000}"/>
  </bookViews>
  <sheets>
    <sheet name="8.1. Đất ở tại đô thị " sheetId="12" state="hidden" r:id="rId1"/>
    <sheet name="5.1. Đất ở tại nông thôn" sheetId="16" r:id="rId2"/>
    <sheet name="8.3. Đất TMDV tại đô thị" sheetId="13" state="hidden" r:id="rId3"/>
    <sheet name="5.2. Đất TMDV tại nông thôn" sheetId="14" r:id="rId4"/>
    <sheet name="8.5. Đất SXPNN tại đô thị" sheetId="17" state="hidden" r:id="rId5"/>
    <sheet name="5.3. Đất SXPNN tại nông thôn" sheetId="18" r:id="rId6"/>
    <sheet name="5.4. Đất NN" sheetId="15" r:id="rId7"/>
  </sheets>
  <externalReferences>
    <externalReference r:id="rId8"/>
  </externalReferences>
  <definedNames>
    <definedName name="_xlnm.Print_Titles" localSheetId="1">'5.1. Đất ở tại nông thôn'!$7:$8</definedName>
    <definedName name="_xlnm.Print_Titles" localSheetId="3">'5.2. Đất TMDV tại nông thôn'!$7:$8</definedName>
    <definedName name="_xlnm.Print_Titles" localSheetId="5">'5.3.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'5.1. Đất ở tại nông thôn'!$A$1:$H$20</definedName>
    <definedName name="_xlnm.Print_Area" localSheetId="3">'5.2. Đất TMDV tại nông thôn'!$A$1:$H$20</definedName>
    <definedName name="_xlnm.Print_Area" localSheetId="5">'5.3. Đất SXPNN tại nông thôn'!$A$1:$H$20</definedName>
    <definedName name="_xlnm.Print_Area" localSheetId="6">'5.4. Đất NN'!$A$1:$E$44</definedName>
    <definedName name="_xlnm.Print_Area" localSheetId="0">'8.1. Đất ở tại đô thị '!$A$1:$H$55</definedName>
    <definedName name="_xlnm.Print_Area" localSheetId="2">'8.3. Đất TMDV tại đô thị'!$A$1:$H$55</definedName>
    <definedName name="_xlnm.Print_Area" localSheetId="4">'8.5. Đất SXPNN tại đô thị'!$A$1:$H$55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18" l="1"/>
  <c r="E19" i="18"/>
  <c r="E10" i="18"/>
  <c r="E11" i="18"/>
  <c r="E12" i="18"/>
  <c r="E13" i="18"/>
  <c r="E14" i="18"/>
  <c r="E15" i="18"/>
  <c r="E16" i="18"/>
  <c r="E9" i="18"/>
  <c r="A10" i="18"/>
  <c r="A11" i="18" s="1"/>
  <c r="A12" i="18" s="1"/>
  <c r="A13" i="18" s="1"/>
  <c r="A14" i="18" s="1"/>
  <c r="A15" i="18" s="1"/>
  <c r="A16" i="18" s="1"/>
  <c r="E20" i="14"/>
  <c r="E19" i="14"/>
  <c r="E10" i="14"/>
  <c r="E11" i="14"/>
  <c r="E12" i="14"/>
  <c r="E13" i="14"/>
  <c r="E14" i="14"/>
  <c r="E15" i="14"/>
  <c r="E16" i="14"/>
  <c r="E9" i="14"/>
  <c r="A16" i="14"/>
  <c r="A10" i="14"/>
  <c r="A10" i="16"/>
  <c r="F9" i="18" l="1"/>
  <c r="G9" i="18"/>
  <c r="F10" i="18"/>
  <c r="G10" i="18"/>
  <c r="F11" i="18"/>
  <c r="G11" i="18"/>
  <c r="F12" i="18"/>
  <c r="G12" i="18"/>
  <c r="F13" i="18"/>
  <c r="G13" i="18"/>
  <c r="F14" i="18"/>
  <c r="F12" i="14"/>
  <c r="G12" i="14"/>
  <c r="F13" i="14"/>
  <c r="G13" i="14"/>
  <c r="F14" i="14"/>
  <c r="A11" i="14"/>
  <c r="A12" i="14" s="1"/>
  <c r="A13" i="14" s="1"/>
  <c r="A14" i="14" s="1"/>
  <c r="A15" i="14" l="1"/>
  <c r="G15" i="14"/>
  <c r="F15" i="14"/>
  <c r="F50" i="13" l="1"/>
  <c r="G50" i="13"/>
  <c r="H50" i="13"/>
  <c r="F33" i="13"/>
  <c r="G33" i="13"/>
  <c r="H33" i="13"/>
  <c r="F9" i="16" l="1"/>
  <c r="G9" i="16"/>
  <c r="F10" i="16"/>
  <c r="G10" i="16"/>
  <c r="F11" i="16"/>
  <c r="G11" i="16"/>
  <c r="F12" i="16"/>
  <c r="G12" i="16"/>
  <c r="F13" i="16"/>
  <c r="G13" i="16"/>
  <c r="F14" i="16"/>
  <c r="F15" i="16"/>
  <c r="G15" i="16"/>
  <c r="F16" i="16"/>
  <c r="G16" i="16"/>
  <c r="A11" i="16"/>
  <c r="A12" i="16" s="1"/>
  <c r="A13" i="16" s="1"/>
  <c r="A14" i="16" s="1"/>
  <c r="A15" i="16" l="1"/>
  <c r="A16" i="16" s="1"/>
  <c r="G15" i="18"/>
  <c r="F15" i="18"/>
  <c r="H52" i="17"/>
  <c r="G52" i="17"/>
  <c r="F52" i="17"/>
  <c r="G51" i="17"/>
  <c r="F51" i="17"/>
  <c r="H51" i="17"/>
  <c r="H49" i="17"/>
  <c r="H48" i="17"/>
  <c r="G48" i="17"/>
  <c r="F48" i="17"/>
  <c r="G47" i="17"/>
  <c r="F47" i="17"/>
  <c r="H47" i="17"/>
  <c r="H46" i="17"/>
  <c r="H45" i="17"/>
  <c r="G45" i="17"/>
  <c r="F45" i="17"/>
  <c r="G44" i="17"/>
  <c r="F44" i="17"/>
  <c r="H44" i="17"/>
  <c r="H43" i="17"/>
  <c r="H42" i="17"/>
  <c r="G42" i="17"/>
  <c r="F42" i="17"/>
  <c r="G41" i="17"/>
  <c r="F41" i="17"/>
  <c r="H41" i="17"/>
  <c r="H40" i="17"/>
  <c r="H39" i="17"/>
  <c r="G39" i="17"/>
  <c r="F39" i="17"/>
  <c r="G38" i="17"/>
  <c r="F38" i="17"/>
  <c r="H38" i="17"/>
  <c r="H37" i="17"/>
  <c r="H36" i="17"/>
  <c r="G36" i="17"/>
  <c r="F36" i="17"/>
  <c r="G35" i="17"/>
  <c r="F35" i="17"/>
  <c r="H35" i="17"/>
  <c r="H34" i="17"/>
  <c r="H32" i="17"/>
  <c r="G32" i="17"/>
  <c r="F32" i="17"/>
  <c r="G31" i="17"/>
  <c r="F31" i="17"/>
  <c r="H31" i="17"/>
  <c r="H30" i="17"/>
  <c r="H29" i="17"/>
  <c r="G29" i="17"/>
  <c r="F29" i="17"/>
  <c r="G28" i="17"/>
  <c r="F28" i="17"/>
  <c r="H28" i="17"/>
  <c r="H27" i="17"/>
  <c r="H26" i="17"/>
  <c r="G26" i="17"/>
  <c r="F26" i="17"/>
  <c r="G25" i="17"/>
  <c r="F25" i="17"/>
  <c r="H25" i="17"/>
  <c r="H24" i="17"/>
  <c r="H23" i="17"/>
  <c r="G23" i="17"/>
  <c r="F23" i="17"/>
  <c r="G22" i="17"/>
  <c r="F22" i="17"/>
  <c r="H22" i="17"/>
  <c r="H21" i="17"/>
  <c r="H20" i="17"/>
  <c r="G20" i="17"/>
  <c r="F20" i="17"/>
  <c r="F19" i="17"/>
  <c r="H19" i="17"/>
  <c r="H18" i="17"/>
  <c r="H17" i="17"/>
  <c r="G17" i="17"/>
  <c r="F17" i="17"/>
  <c r="F16" i="17"/>
  <c r="H16" i="17"/>
  <c r="H15" i="17"/>
  <c r="H14" i="17"/>
  <c r="G14" i="17"/>
  <c r="F14" i="17"/>
  <c r="F13" i="17"/>
  <c r="G13" i="17"/>
  <c r="H12" i="17"/>
  <c r="H11" i="17"/>
  <c r="G11" i="17"/>
  <c r="F11" i="17"/>
  <c r="F10" i="17"/>
  <c r="G10" i="17"/>
  <c r="G11" i="14"/>
  <c r="G9" i="14"/>
  <c r="F9" i="14"/>
  <c r="G52" i="13"/>
  <c r="F52" i="13"/>
  <c r="H52" i="13"/>
  <c r="G51" i="13"/>
  <c r="H51" i="13"/>
  <c r="G49" i="13"/>
  <c r="G48" i="13"/>
  <c r="F48" i="13"/>
  <c r="H48" i="13"/>
  <c r="H47" i="13"/>
  <c r="G46" i="13"/>
  <c r="G45" i="13"/>
  <c r="F45" i="13"/>
  <c r="H45" i="13"/>
  <c r="H44" i="13"/>
  <c r="G43" i="13"/>
  <c r="G42" i="13"/>
  <c r="F42" i="13"/>
  <c r="H42" i="13"/>
  <c r="H41" i="13"/>
  <c r="G40" i="13"/>
  <c r="G39" i="13"/>
  <c r="F39" i="13"/>
  <c r="H39" i="13"/>
  <c r="H38" i="13"/>
  <c r="G37" i="13"/>
  <c r="G36" i="13"/>
  <c r="F36" i="13"/>
  <c r="H36" i="13"/>
  <c r="H35" i="13"/>
  <c r="H34" i="13"/>
  <c r="G32" i="13"/>
  <c r="F32" i="13"/>
  <c r="H32" i="13"/>
  <c r="H31" i="13"/>
  <c r="G30" i="13"/>
  <c r="G29" i="13"/>
  <c r="F29" i="13"/>
  <c r="H29" i="13"/>
  <c r="H28" i="13"/>
  <c r="G27" i="13"/>
  <c r="F26" i="13"/>
  <c r="H26" i="13"/>
  <c r="H25" i="13"/>
  <c r="G24" i="13"/>
  <c r="F23" i="13"/>
  <c r="H23" i="13"/>
  <c r="H22" i="13"/>
  <c r="F21" i="13"/>
  <c r="F20" i="13"/>
  <c r="H20" i="13"/>
  <c r="H19" i="13"/>
  <c r="F18" i="13"/>
  <c r="F17" i="13"/>
  <c r="H17" i="13"/>
  <c r="H16" i="13"/>
  <c r="F15" i="13"/>
  <c r="F14" i="13"/>
  <c r="H14" i="13"/>
  <c r="H13" i="13"/>
  <c r="G12" i="13"/>
  <c r="F11" i="13"/>
  <c r="H11" i="13"/>
  <c r="H10" i="13"/>
  <c r="F16" i="18" l="1"/>
  <c r="G16" i="18"/>
  <c r="F12" i="17"/>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11" i="14"/>
  <c r="F16" i="14"/>
  <c r="G16" i="14"/>
  <c r="F10" i="14"/>
  <c r="G10" i="14"/>
  <c r="F12" i="13"/>
  <c r="F30" i="13"/>
  <c r="F34" i="13"/>
  <c r="F37" i="13"/>
  <c r="F40" i="13"/>
  <c r="F43" i="13"/>
  <c r="F46" i="13"/>
  <c r="F49" i="13"/>
  <c r="G34" i="13"/>
  <c r="H15" i="13"/>
  <c r="H24" i="13"/>
  <c r="H30" i="13"/>
  <c r="H37" i="13"/>
  <c r="H40" i="13"/>
  <c r="H43" i="13"/>
  <c r="H46" i="13"/>
  <c r="H49"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B44" i="15" l="1"/>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 r="F13" i="12" l="1"/>
  <c r="G13" i="12"/>
  <c r="H13" i="12"/>
  <c r="H14" i="12" l="1"/>
  <c r="G14" i="12"/>
  <c r="F14" i="12"/>
  <c r="F15" i="12"/>
  <c r="H15" i="12"/>
  <c r="G15" i="12"/>
  <c r="F18" i="12"/>
  <c r="H18" i="12"/>
  <c r="G18" i="12"/>
  <c r="G19" i="12"/>
  <c r="F19" i="12"/>
  <c r="H19" i="12"/>
  <c r="F12" i="12"/>
  <c r="H12" i="12"/>
  <c r="G12" i="12"/>
  <c r="H17" i="12"/>
  <c r="G17" i="12"/>
  <c r="F17" i="12"/>
  <c r="G11" i="12"/>
  <c r="F11" i="12"/>
  <c r="H11" i="12"/>
  <c r="H16" i="12"/>
  <c r="G16" i="12"/>
  <c r="F16" i="12"/>
  <c r="F10" i="12" l="1"/>
  <c r="G10" i="12"/>
  <c r="H10" i="12"/>
  <c r="F24" i="12" l="1"/>
  <c r="G24" i="12"/>
  <c r="H24" i="12"/>
  <c r="G22" i="12"/>
  <c r="H22" i="12"/>
  <c r="F22" i="12"/>
  <c r="H36" i="12" l="1"/>
  <c r="G36" i="12"/>
  <c r="F36" i="12"/>
  <c r="H38" i="12"/>
  <c r="F38" i="12"/>
  <c r="G38" i="12"/>
  <c r="G32" i="12"/>
  <c r="F32" i="12"/>
  <c r="H32" i="12"/>
  <c r="F49" i="12"/>
  <c r="G49" i="12"/>
  <c r="H49" i="12"/>
  <c r="G28" i="12"/>
  <c r="H28" i="12"/>
  <c r="F28" i="12"/>
  <c r="H31" i="12"/>
  <c r="F31" i="12"/>
  <c r="G31" i="12"/>
  <c r="F42" i="12"/>
  <c r="G42" i="12"/>
  <c r="H42" i="12"/>
  <c r="G43" i="12"/>
  <c r="H43" i="12"/>
  <c r="F43" i="12"/>
  <c r="H39" i="12"/>
  <c r="F39" i="12"/>
  <c r="G39" i="12"/>
  <c r="H40" i="12"/>
  <c r="G40" i="12"/>
  <c r="F40" i="12"/>
  <c r="F45" i="12"/>
  <c r="G45" i="12"/>
  <c r="H45" i="12"/>
  <c r="H48" i="12"/>
  <c r="G48" i="12"/>
  <c r="F48" i="12"/>
  <c r="F41" i="12"/>
  <c r="H41" i="12"/>
  <c r="G41" i="12"/>
  <c r="F46" i="12"/>
  <c r="G46" i="12"/>
  <c r="H46" i="12"/>
  <c r="G21" i="12"/>
  <c r="H21" i="12"/>
  <c r="F21" i="12"/>
  <c r="F23" i="12"/>
  <c r="G23" i="12"/>
  <c r="H23" i="12"/>
  <c r="H20" i="12"/>
  <c r="F20" i="12"/>
  <c r="G20" i="12"/>
  <c r="G35" i="12" l="1"/>
  <c r="H35" i="12"/>
  <c r="F35" i="12"/>
  <c r="H44" i="12"/>
  <c r="G44" i="12"/>
  <c r="F44" i="12"/>
  <c r="H26" i="12"/>
  <c r="G26" i="12"/>
  <c r="F26" i="12"/>
  <c r="F51" i="12"/>
  <c r="G51" i="12"/>
  <c r="H51" i="12"/>
  <c r="G27" i="12"/>
  <c r="H27" i="12"/>
  <c r="F27" i="12"/>
  <c r="H29" i="12"/>
  <c r="G29" i="12"/>
  <c r="F29" i="12"/>
  <c r="F37" i="12"/>
  <c r="G37" i="12"/>
  <c r="H37" i="12"/>
  <c r="G34" i="12"/>
  <c r="F34" i="12"/>
  <c r="H34" i="12"/>
  <c r="G52" i="12"/>
  <c r="F52" i="12"/>
  <c r="H52" i="12"/>
  <c r="G47" i="12"/>
  <c r="H47" i="12"/>
  <c r="F47" i="12"/>
  <c r="G25" i="12"/>
  <c r="F25" i="12"/>
  <c r="H25" i="12"/>
  <c r="G30" i="12"/>
  <c r="H30" i="12"/>
  <c r="F30" i="12"/>
  <c r="E12" i="15"/>
  <c r="C12" i="15"/>
  <c r="D12" i="15"/>
  <c r="D13" i="15"/>
  <c r="C13" i="15"/>
  <c r="E13" i="15"/>
  <c r="E37" i="15"/>
  <c r="C37" i="15"/>
  <c r="D37" i="15"/>
  <c r="E36" i="15"/>
  <c r="C36" i="15"/>
  <c r="D36" i="15"/>
  <c r="D19" i="15"/>
  <c r="C19" i="15"/>
  <c r="E19" i="15"/>
  <c r="D27" i="15"/>
  <c r="C27" i="15"/>
  <c r="E27" i="15"/>
  <c r="E28" i="15"/>
  <c r="C28" i="15"/>
  <c r="D28" i="15"/>
  <c r="D11" i="15"/>
  <c r="C11" i="15"/>
  <c r="E11" i="15"/>
  <c r="E21" i="15"/>
  <c r="C21" i="15"/>
  <c r="D21" i="15"/>
  <c r="D20" i="15"/>
  <c r="C20" i="15"/>
  <c r="E20" i="15"/>
  <c r="D29" i="15"/>
  <c r="C29" i="15"/>
  <c r="E29" i="15"/>
  <c r="D35" i="15"/>
  <c r="C35" i="15"/>
  <c r="E35"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Tác giả</author>
  </authors>
  <commentList>
    <comment ref="B19" authorId="0" shapeId="0" xr:uid="{2B118E93-4191-4FC5-AA19-A2563CC8ACEC}">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Xã Đại Đồng (I) sáp nhập Đội Cấn (II)</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Tác giả</author>
  </authors>
  <commentList>
    <comment ref="B19" authorId="0" shapeId="0" xr:uid="{18201435-AB04-483F-9949-FFA458DCFB94}">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Xã Đại Đồng (I) sáp nhập Đội Cấn (II)</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Tác giả</author>
  </authors>
  <commentList>
    <comment ref="B19" authorId="0" shapeId="0" xr:uid="{B1A9849C-F697-4B96-A11F-2B4B58CA6E8B}">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Xã Đại Đồng (I) sáp nhập Đội Cấn (II)</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Tác giả</author>
  </authors>
  <commentList>
    <comment ref="B13" authorId="0" shapeId="0" xr:uid="{DF21E291-C27F-4D2D-8DB0-18845A6F6FB6}">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Xã Đại Đồng (I) sáp nhập Đội Cấn (II)</t>
        </r>
      </text>
    </comment>
  </commentList>
</comments>
</file>

<file path=xl/sharedStrings.xml><?xml version="1.0" encoding="utf-8"?>
<sst xmlns="http://schemas.openxmlformats.org/spreadsheetml/2006/main" count="583" uniqueCount="234">
  <si>
    <t>Đường Trần Hưng Đạo</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</si>
  <si>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</si>
  <si>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</si>
  <si>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</si>
  <si>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</si>
  <si>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</si>
  <si>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</si>
  <si>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</si>
  <si>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</si>
  <si>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</si>
  <si>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</si>
  <si>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</si>
  <si>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</si>
  <si>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</si>
  <si>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</si>
  <si>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</si>
  <si>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</si>
  <si>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</si>
  <si>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</si>
  <si>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</si>
  <si>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</si>
  <si>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</si>
  <si>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</si>
  <si>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</si>
  <si>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</si>
  <si>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</si>
  <si>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</si>
  <si>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</si>
  <si>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</si>
  <si>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</si>
  <si>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</si>
  <si>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</si>
  <si>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</si>
  <si>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</si>
  <si>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</si>
  <si>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</si>
  <si>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</si>
  <si>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</si>
  <si>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</si>
  <si>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</si>
  <si>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</si>
  <si>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</si>
  <si>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</si>
  <si>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</si>
  <si>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</si>
  <si>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</si>
  <si>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</si>
  <si>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</si>
  <si>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</si>
  <si>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</si>
  <si>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</si>
  <si>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</si>
  <si>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</si>
  <si>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</si>
  <si>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</si>
  <si>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</si>
  <si>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</si>
  <si>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</si>
  <si>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</si>
  <si>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</si>
  <si>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</si>
  <si>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</si>
  <si>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</si>
  <si>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</si>
  <si>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</si>
  <si>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</si>
  <si>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</si>
  <si>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</si>
  <si>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</si>
  <si>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</si>
  <si>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</si>
  <si>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</si>
  <si>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</si>
  <si>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</si>
  <si>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</si>
  <si>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</si>
  <si>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</si>
  <si>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</si>
  <si>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</si>
  <si>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</si>
  <si>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</si>
  <si>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</si>
  <si>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</si>
  <si>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</si>
  <si>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</si>
  <si>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</si>
  <si>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</si>
  <si>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</si>
  <si>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</si>
  <si>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</si>
  <si>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</si>
  <si>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</si>
  <si>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</si>
  <si>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</si>
  <si>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</si>
  <si>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</si>
  <si>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</si>
  <si>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</si>
  <si>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</si>
  <si>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</si>
  <si>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</si>
  <si>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</si>
  <si>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</si>
  <si>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</si>
  <si>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</si>
  <si>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</si>
  <si>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</si>
  <si>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</si>
  <si>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</si>
  <si>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</si>
  <si>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</si>
  <si>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</si>
  <si>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</si>
  <si>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</si>
  <si>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</si>
  <si>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</si>
  <si>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</si>
  <si>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</si>
  <si>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</si>
  <si>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</si>
  <si>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</si>
  <si>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</si>
  <si>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</si>
  <si>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</si>
  <si>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</si>
  <si>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</si>
  <si>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</si>
  <si>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</si>
  <si>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</si>
  <si>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</si>
  <si>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</si>
  <si>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</si>
  <si>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</si>
  <si>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</si>
  <si>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</si>
  <si>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</si>
  <si>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</si>
  <si>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</si>
  <si>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</si>
  <si>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</si>
  <si>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</si>
  <si>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</si>
  <si>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Thị trấn Thất Khê cũ</t>
  </si>
  <si>
    <t>Đường 10 tháng 10</t>
  </si>
  <si>
    <t>Đường Thanh Niên</t>
  </si>
  <si>
    <t>Ngã 3 giao nhau với đường 21 tháng 8, cầu Pác Luồng</t>
  </si>
  <si>
    <t>Phố Cẩu Pung 2 bên chợ A và 1 bên B</t>
  </si>
  <si>
    <t>Đường 21 tháng 8</t>
  </si>
  <si>
    <t>Điểm giao nhau giữa Đường Thanh Niên với Phố Cốc Lùng</t>
  </si>
  <si>
    <t>Phố Cẩu Pung</t>
  </si>
  <si>
    <t>Phố Cốc Lùng</t>
  </si>
  <si>
    <t>Điểm giao nhau giữa đường Thanh Niên với đầu cầu Pác Luồng</t>
  </si>
  <si>
    <t>Cầu Đoỏng Móc ranh giới giữa xã Đại Đồng và thị trấn Thất Khê (Km số 50 + 103)</t>
  </si>
  <si>
    <t>Ranh giới giữa thị trấn Thất Khê với xã Chi Lăng (Km 51 +750)</t>
  </si>
  <si>
    <t>Đường Nà Nghiều</t>
  </si>
  <si>
    <t>Mốc địa phận thị trấn Thất Khê</t>
  </si>
  <si>
    <t>Phố Bông Lau</t>
  </si>
  <si>
    <t>phố Cẩu Pung</t>
  </si>
  <si>
    <t>Phố Phai Dài</t>
  </si>
  <si>
    <t>Cầu Phai Dài</t>
  </si>
  <si>
    <t>Phố Hoà Bình</t>
  </si>
  <si>
    <t>Ngã 5, nút giao thông đường Hoàng Văn Thụ với đường 10/10</t>
  </si>
  <si>
    <t>Trụ sở Chi cục thuế khu vực III huyện Tràng Định</t>
  </si>
  <si>
    <t>Phố Vàng Cai</t>
  </si>
  <si>
    <t>Bờ sông Bắc Khê</t>
  </si>
  <si>
    <t>Phố Xá Cái</t>
  </si>
  <si>
    <t>Đường vào Nà Cạn</t>
  </si>
  <si>
    <t>Hết địa phận thị trấn Thất Khê</t>
  </si>
  <si>
    <t>Ngõ cụt đoạn góc chợ A</t>
  </si>
  <si>
    <t>Đường Nà Chào</t>
  </si>
  <si>
    <t>Đường Nà SLảng</t>
  </si>
  <si>
    <t>Ngõ 13 đường Hoàng Văn Thụ</t>
  </si>
  <si>
    <t>Đường vào Trụ sở UBND huyện</t>
  </si>
  <si>
    <t>Ngõ 15 đường Hoàng Văn Thụ</t>
  </si>
  <si>
    <t>Đường vào Trụ sở Huyện uỷ</t>
  </si>
  <si>
    <t>Ngõ 20 đường Hoàng Văn Thụ hết đường bê tông</t>
  </si>
  <si>
    <t>Đầu ngõ</t>
  </si>
  <si>
    <t>Cuối ngõ</t>
  </si>
  <si>
    <t>Phố Bắc Khê</t>
  </si>
  <si>
    <t>Đường chính trong phố Bắc Khê</t>
  </si>
  <si>
    <t>Phố Ngô Thỳ Sỹ</t>
  </si>
  <si>
    <t>Đường chính trong phố Ngô Thỳ Sỹ</t>
  </si>
  <si>
    <t>Đường Pác Giàng</t>
  </si>
  <si>
    <t>Ngõ 1 đường Hoàng Văn Thụ</t>
  </si>
  <si>
    <t>Ngõ 2 đường Hoàng Văn Thụ</t>
  </si>
  <si>
    <t>Ngõ 3 đường Hoàng Văn Thụ</t>
  </si>
  <si>
    <t>Ngõ 4 đường Hoàng Văn Thụ</t>
  </si>
  <si>
    <t>Ngõ 5 đường Hoàng Văn Thụ</t>
  </si>
  <si>
    <t>Hết đường bê tông</t>
  </si>
  <si>
    <t>Ngõ 6 đường Hoàng Văn Thụ</t>
  </si>
  <si>
    <t>Ngõ 7 đường Hoàng Văn Thụ</t>
  </si>
  <si>
    <t>Ngõ 8, đường Hoàng Văn Thụ</t>
  </si>
  <si>
    <t>Ngõ 9, đường Hoàng Văn Thụ</t>
  </si>
  <si>
    <t>Ngõ 10, đường Hoàng Văn Thụ</t>
  </si>
  <si>
    <t>đầu ngõ</t>
  </si>
  <si>
    <t>Ngõ 11 đường Hoàng Văn Thụ</t>
  </si>
  <si>
    <t>Ngõ 12 đường Hoàng Văn Thụ</t>
  </si>
  <si>
    <t>Ngõ 14 đường Hoàng Văn Thụ</t>
  </si>
  <si>
    <t>Ngõ 16 đường Hoàng Văn Thụ</t>
  </si>
  <si>
    <t>Ngõ 18 đường Hoàng Văn Thụ</t>
  </si>
  <si>
    <t>Đường nội thị khu 2 thị trấn Thất Khê</t>
  </si>
  <si>
    <t>Bảo hiểm xã hội và Điện lực huyện Tràng định</t>
  </si>
  <si>
    <t>Cổng phụ Trung tâm y tế huyện Tràng Định</t>
  </si>
  <si>
    <t>Ngõ 1 phố Cẩu Pung</t>
  </si>
  <si>
    <t>Ngõ 2 Phố Cẩu Pung</t>
  </si>
  <si>
    <t>Gồm các đoạn đường, ngõ còn lại</t>
  </si>
  <si>
    <t>8. Xã Thất Khê</t>
  </si>
  <si>
    <t>5. Xã Quốc Khánh</t>
  </si>
  <si>
    <t>Đường Quốc lộ 3B phạm vi quy hoạch Cửa khẩu Nà Nưa</t>
  </si>
  <si>
    <t>Đoạn đường chính trong chợ Long Thịnh</t>
  </si>
  <si>
    <t>Đường Quốc lộ 3B (Đoạn 7)</t>
  </si>
  <si>
    <t>Giáp địa phận xã Chi Phương (thôn Phai Sào)</t>
  </si>
  <si>
    <t>Đường rẽ vào thôn Pò Háng</t>
  </si>
  <si>
    <t>Đường Quốc lộ 3B (Đoạn 8)</t>
  </si>
  <si>
    <t>đường rẽ vào thôn Pò Háng</t>
  </si>
  <si>
    <t>Trụ sở UBND xã Quốc Khánh</t>
  </si>
  <si>
    <t>Đường Quốc lộ 3B (Đoạn 9)</t>
  </si>
  <si>
    <t>Đồn biên phòng Pò Mã</t>
  </si>
  <si>
    <t>Đường Quốc lộ 3B (Đoạn 10)</t>
  </si>
  <si>
    <t>Cầu chân đèo Khau Đang</t>
  </si>
  <si>
    <t>Đường Quốc lộ 3B (Nà Mè - Kéo Quân)</t>
  </si>
  <si>
    <t>Đường Quốc lộ 3B</t>
  </si>
  <si>
    <t>Nà Tốn</t>
  </si>
  <si>
    <t>Hết đia phận xã Tri Phương</t>
  </si>
  <si>
    <t>Xã Tri Phương cũ</t>
  </si>
  <si>
    <t>Xã Quốc Khánh cũ</t>
  </si>
  <si>
    <t>Xã Đội Cấn cũ</t>
  </si>
  <si>
    <t>Xã Quốc Khánh, xã Tri Phương cũ</t>
  </si>
  <si>
    <t>BẢNG 5.1: BẢNG GIÁ ĐẤT Ở TẠI NÔNG THÔN</t>
  </si>
  <si>
    <t>BẢNG 5.2: BẢNG GIÁ ĐẤT THƯƠNG MẠI, DỊCH VỤ TẠI NÔNG THÔN</t>
  </si>
  <si>
    <t xml:space="preserve">Giá đất thương mại, dịch vụ </t>
  </si>
  <si>
    <t>BẢNG 5.3: BẢNG GIÁ ĐẤT CƠ SỞ SẢN XUẤT PHI NÔNG NGHIỆP TẠI NÔNG THÔN</t>
  </si>
  <si>
    <t>Giá đất cơ sở sản xuất phi nông nghiệp</t>
  </si>
  <si>
    <t>BẢNG 5.4: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</si>
</sst>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sz val="12"/>
      <color theme="1" tint="4.9989318521683403E-2"/>
      <name val="Times New Roman"/>
      <family val="1"/>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s>
  <cellStyleXfs count="2">
    <xf numFmtId="0" fontId="0" fillId="0" borderId="0"/>
    <xf numFmtId="43" fontId="7" fillId="0" borderId="0" applyFont="0" applyFill="0" applyBorder="0" applyAlignment="0" applyProtection="0"/>
  </cellStyleXfs>
  <cellXfs count="77">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1" fillId="0" borderId="1" xfId="0" applyFont="1" applyBorder="1" applyAlignment="1">
      <alignment horizontal="center" vertical="center" wrapText="1"/>
    </xf>
    <xf numFmtId="3" fontId="11" fillId="0" borderId="1" xfId="0" applyNumberFormat="1" applyFont="1" applyBorder="1" applyAlignment="1">
      <alignment horizontal="center" vertical="center"/>
    </xf>
    <xf numFmtId="164" fontId="2" fillId="2" borderId="1" xfId="1" applyNumberFormat="1" applyFont="1" applyFill="1" applyBorder="1" applyAlignment="1">
      <alignment horizontal="center" vertical="center" wrapText="1"/>
    </xf>
    <xf numFmtId="164" fontId="3" fillId="2" borderId="1" xfId="1" applyNumberFormat="1" applyFont="1" applyFill="1" applyBorder="1" applyAlignment="1">
      <alignment horizontal="right" vertical="center" wrapText="1"/>
    </xf>
    <xf numFmtId="0" fontId="8" fillId="0" borderId="1" xfId="0" applyFont="1" applyBorder="1" applyAlignment="1">
      <alignment horizontal="left" vertical="center"/>
    </xf>
    <xf numFmtId="0" fontId="8" fillId="0" borderId="1" xfId="0" applyFont="1" applyBorder="1" applyAlignment="1">
      <alignment vertical="center"/>
    </xf>
    <xf numFmtId="164" fontId="2" fillId="0" borderId="1" xfId="1" applyNumberFormat="1" applyFont="1" applyFill="1" applyBorder="1" applyAlignment="1">
      <alignment horizontal="center" vertical="center"/>
    </xf>
    <xf numFmtId="0" fontId="3" fillId="2" borderId="1" xfId="0" applyFont="1" applyFill="1" applyBorder="1" applyAlignment="1">
      <alignment horizontal="left" vertical="center" wrapText="1"/>
    </xf>
    <xf numFmtId="3" fontId="11" fillId="0" borderId="1" xfId="0" applyNumberFormat="1" applyFont="1" applyBorder="1" applyAlignment="1">
      <alignment horizontal="right" vertical="center"/>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11" fillId="0" borderId="1" xfId="0" applyFont="1" applyBorder="1" applyAlignment="1">
      <alignment horizontal="center"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6" fillId="2" borderId="8" xfId="0" applyFont="1" applyFill="1" applyBorder="1" applyAlignment="1">
      <alignment horizontal="center" vertical="center"/>
    </xf>
    <xf numFmtId="0" fontId="3" fillId="2" borderId="1" xfId="0" applyFont="1" applyFill="1" applyBorder="1" applyAlignment="1">
      <alignment vertical="center" wrapText="1"/>
    </xf>
    <xf numFmtId="0" fontId="4" fillId="0" borderId="0" xfId="0" applyFont="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1" xfId="1" applyNumberFormat="1" applyFont="1" applyBorder="1" applyAlignment="1">
      <alignment horizontal="center" vertical="center" wrapText="1"/>
    </xf>
    <xf numFmtId="164" fontId="2" fillId="0" borderId="2" xfId="1" applyNumberFormat="1" applyFont="1" applyBorder="1" applyAlignment="1">
      <alignment horizontal="center" vertical="center" wrapText="1"/>
    </xf>
    <xf numFmtId="164" fontId="2" fillId="0" borderId="3" xfId="1" applyNumberFormat="1" applyFont="1" applyBorder="1" applyAlignment="1">
      <alignment horizontal="center" vertical="center" wrapText="1"/>
    </xf>
    <xf numFmtId="164" fontId="2" fillId="0" borderId="4" xfId="1" applyNumberFormat="1" applyFont="1" applyBorder="1" applyAlignment="1">
      <alignment horizontal="center"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a7b046185e025123/Desktop/T&#7892;NG%20H&#7906;P%20GI&#193;%20&#272;&#7844;T%20N&#212;NG%20NGHI&#7878;P%2010.8.25.xlsx" TargetMode="External"/><Relationship Id="rId1" Type="http://schemas.openxmlformats.org/officeDocument/2006/relationships/externalLinkPath" Target="/a7b046185e025123/Desktop/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7"/>
  <sheetViews>
    <sheetView view="pageBreakPreview" zoomScale="85" zoomScaleNormal="100" zoomScaleSheetLayoutView="85" workbookViewId="0">
      <selection activeCell="B56" sqref="B56"/>
    </sheetView>
  </sheetViews>
  <sheetFormatPr defaultColWidth="9.140625" defaultRowHeight="62.25" customHeight="1"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7" t="s">
        <v>206</v>
      </c>
      <c r="B2" s="47"/>
      <c r="C2" s="14"/>
      <c r="D2" s="14"/>
      <c r="E2" s="15"/>
      <c r="F2" s="15"/>
      <c r="G2" s="48" t="s">
        <v>127</v>
      </c>
      <c r="H2" s="48"/>
    </row>
    <row r="3" spans="1:8" ht="15.75" x14ac:dyDescent="0.25">
      <c r="A3" s="13"/>
      <c r="B3" s="14"/>
      <c r="C3" s="14"/>
      <c r="D3" s="14"/>
      <c r="E3" s="15"/>
      <c r="F3" s="15"/>
      <c r="G3" s="15"/>
      <c r="H3" s="15"/>
    </row>
    <row r="4" spans="1:8" ht="15.75" x14ac:dyDescent="0.25">
      <c r="A4" s="53" t="s">
        <v>128</v>
      </c>
      <c r="B4" s="53"/>
      <c r="C4" s="53"/>
      <c r="D4" s="53"/>
      <c r="E4" s="53"/>
      <c r="F4" s="53"/>
      <c r="G4" s="53"/>
      <c r="H4" s="53"/>
    </row>
    <row r="5" spans="1:8" ht="15.75" x14ac:dyDescent="0.25">
      <c r="A5" s="49" t="s">
        <v>130</v>
      </c>
      <c r="B5" s="49"/>
      <c r="C5" s="49"/>
      <c r="D5" s="49"/>
      <c r="E5" s="49"/>
      <c r="F5" s="49"/>
      <c r="G5" s="49"/>
      <c r="H5" s="49"/>
    </row>
    <row r="6" spans="1:8" ht="15.75" x14ac:dyDescent="0.25">
      <c r="A6" s="50" t="s">
        <v>7</v>
      </c>
      <c r="B6" s="50"/>
      <c r="C6" s="50"/>
      <c r="D6" s="50"/>
      <c r="E6" s="50"/>
      <c r="F6" s="50"/>
      <c r="G6" s="50"/>
      <c r="H6" s="50"/>
    </row>
    <row r="7" spans="1:8" ht="15.75" x14ac:dyDescent="0.25">
      <c r="A7" s="52" t="s">
        <v>3</v>
      </c>
      <c r="B7" s="52" t="s">
        <v>4</v>
      </c>
      <c r="C7" s="52" t="s">
        <v>5</v>
      </c>
      <c r="D7" s="52"/>
      <c r="E7" s="52" t="s">
        <v>129</v>
      </c>
      <c r="F7" s="52"/>
      <c r="G7" s="52"/>
      <c r="H7" s="52"/>
    </row>
    <row r="8" spans="1:8" ht="15.75" x14ac:dyDescent="0.25">
      <c r="A8" s="52"/>
      <c r="B8" s="52"/>
      <c r="C8" s="9" t="s">
        <v>8</v>
      </c>
      <c r="D8" s="9" t="s">
        <v>9</v>
      </c>
      <c r="E8" s="16" t="s">
        <v>6</v>
      </c>
      <c r="F8" s="16" t="s">
        <v>116</v>
      </c>
      <c r="G8" s="16" t="s">
        <v>117</v>
      </c>
      <c r="H8" s="16" t="s">
        <v>118</v>
      </c>
    </row>
    <row r="9" spans="1:8" s="20" customFormat="1" ht="15.75" x14ac:dyDescent="0.25">
      <c r="A9" s="19" t="s">
        <v>2</v>
      </c>
      <c r="B9" s="18" t="s">
        <v>142</v>
      </c>
      <c r="C9" s="18"/>
      <c r="D9" s="18"/>
      <c r="E9" s="19"/>
      <c r="F9" s="19"/>
      <c r="G9" s="19"/>
      <c r="H9" s="19"/>
    </row>
    <row r="10" spans="1:8" ht="15.75" x14ac:dyDescent="0.25">
      <c r="A10" s="4">
        <v>1</v>
      </c>
      <c r="B10" s="34" t="s">
        <v>143</v>
      </c>
      <c r="C10" s="34" t="s">
        <v>1</v>
      </c>
      <c r="D10" s="34" t="s">
        <v>144</v>
      </c>
      <c r="E10" s="35">
        <v>11600000</v>
      </c>
      <c r="F10" s="21">
        <f>E10*0.6</f>
        <v>6960000</v>
      </c>
      <c r="G10" s="21">
        <f>E10*0.4</f>
        <v>4640000</v>
      </c>
      <c r="H10" s="21">
        <f>E10*0.2</f>
        <v>2320000</v>
      </c>
    </row>
    <row r="11" spans="1:8" ht="31.5" x14ac:dyDescent="0.25">
      <c r="A11" s="4">
        <v>2</v>
      </c>
      <c r="B11" s="34" t="s">
        <v>144</v>
      </c>
      <c r="C11" s="34" t="s">
        <v>1</v>
      </c>
      <c r="D11" s="34" t="s">
        <v>145</v>
      </c>
      <c r="E11" s="35">
        <v>10800000</v>
      </c>
      <c r="F11" s="21">
        <f t="shared" ref="F11:F52" si="0">E11*0.6</f>
        <v>6480000</v>
      </c>
      <c r="G11" s="21">
        <f t="shared" ref="G11:G32" si="1">E11*0.4</f>
        <v>4320000</v>
      </c>
      <c r="H11" s="21">
        <f t="shared" ref="H11:H32" si="2">E11*0.2</f>
        <v>2160000</v>
      </c>
    </row>
    <row r="12" spans="1:8" ht="47.25" x14ac:dyDescent="0.25">
      <c r="A12" s="4">
        <v>3</v>
      </c>
      <c r="B12" s="34" t="s">
        <v>146</v>
      </c>
      <c r="C12" s="34" t="s">
        <v>147</v>
      </c>
      <c r="D12" s="34" t="s">
        <v>148</v>
      </c>
      <c r="E12" s="35">
        <v>11400000</v>
      </c>
      <c r="F12" s="21">
        <f t="shared" si="0"/>
        <v>6840000</v>
      </c>
      <c r="G12" s="21">
        <f t="shared" si="1"/>
        <v>4560000</v>
      </c>
      <c r="H12" s="21">
        <f t="shared" si="2"/>
        <v>2280000</v>
      </c>
    </row>
    <row r="13" spans="1:8" ht="15.75" x14ac:dyDescent="0.25">
      <c r="A13" s="4">
        <v>4</v>
      </c>
      <c r="B13" s="34" t="s">
        <v>149</v>
      </c>
      <c r="C13" s="34" t="s">
        <v>1</v>
      </c>
      <c r="D13" s="34" t="s">
        <v>147</v>
      </c>
      <c r="E13" s="35">
        <v>11600000</v>
      </c>
      <c r="F13" s="21">
        <f t="shared" si="0"/>
        <v>6960000</v>
      </c>
      <c r="G13" s="21">
        <f t="shared" si="1"/>
        <v>4640000</v>
      </c>
      <c r="H13" s="21">
        <f t="shared" si="2"/>
        <v>2320000</v>
      </c>
    </row>
    <row r="14" spans="1:8" ht="15.75" x14ac:dyDescent="0.25">
      <c r="A14" s="4">
        <v>5</v>
      </c>
      <c r="B14" s="34" t="s">
        <v>150</v>
      </c>
      <c r="C14" s="34" t="s">
        <v>143</v>
      </c>
      <c r="D14" s="34" t="s">
        <v>149</v>
      </c>
      <c r="E14" s="35">
        <v>11490000</v>
      </c>
      <c r="F14" s="21">
        <f t="shared" si="0"/>
        <v>6894000</v>
      </c>
      <c r="G14" s="21">
        <f t="shared" si="1"/>
        <v>4596000</v>
      </c>
      <c r="H14" s="21">
        <f t="shared" si="2"/>
        <v>2298000</v>
      </c>
    </row>
    <row r="15" spans="1:8" ht="47.25" x14ac:dyDescent="0.25">
      <c r="A15" s="4">
        <v>6</v>
      </c>
      <c r="B15" s="34" t="s">
        <v>147</v>
      </c>
      <c r="C15" s="34" t="s">
        <v>1</v>
      </c>
      <c r="D15" s="34" t="s">
        <v>151</v>
      </c>
      <c r="E15" s="35">
        <v>11000000</v>
      </c>
      <c r="F15" s="21">
        <f t="shared" si="0"/>
        <v>6600000</v>
      </c>
      <c r="G15" s="21">
        <f t="shared" si="1"/>
        <v>4400000</v>
      </c>
      <c r="H15" s="21">
        <f t="shared" si="2"/>
        <v>2200000</v>
      </c>
    </row>
    <row r="16" spans="1:8" ht="63" x14ac:dyDescent="0.25">
      <c r="A16" s="4">
        <v>7</v>
      </c>
      <c r="B16" s="34" t="s">
        <v>1</v>
      </c>
      <c r="C16" s="34" t="s">
        <v>152</v>
      </c>
      <c r="D16" s="34" t="s">
        <v>153</v>
      </c>
      <c r="E16" s="35">
        <v>12400000</v>
      </c>
      <c r="F16" s="21">
        <f t="shared" si="0"/>
        <v>7440000</v>
      </c>
      <c r="G16" s="21">
        <f t="shared" si="1"/>
        <v>4960000</v>
      </c>
      <c r="H16" s="21">
        <f t="shared" si="2"/>
        <v>2480000</v>
      </c>
    </row>
    <row r="17" spans="1:8" ht="31.5" x14ac:dyDescent="0.25">
      <c r="A17" s="4">
        <v>8</v>
      </c>
      <c r="B17" s="34" t="s">
        <v>154</v>
      </c>
      <c r="C17" s="34" t="s">
        <v>1</v>
      </c>
      <c r="D17" s="34" t="s">
        <v>155</v>
      </c>
      <c r="E17" s="35">
        <v>8700000</v>
      </c>
      <c r="F17" s="21">
        <f t="shared" si="0"/>
        <v>5220000</v>
      </c>
      <c r="G17" s="21">
        <f t="shared" si="1"/>
        <v>3480000</v>
      </c>
      <c r="H17" s="21">
        <f t="shared" si="2"/>
        <v>1740000</v>
      </c>
    </row>
    <row r="18" spans="1:8" ht="15.75" x14ac:dyDescent="0.25">
      <c r="A18" s="4">
        <v>9</v>
      </c>
      <c r="B18" s="34" t="s">
        <v>156</v>
      </c>
      <c r="C18" s="34" t="s">
        <v>1</v>
      </c>
      <c r="D18" s="34" t="s">
        <v>157</v>
      </c>
      <c r="E18" s="35">
        <v>10800000</v>
      </c>
      <c r="F18" s="21">
        <f t="shared" si="0"/>
        <v>6480000</v>
      </c>
      <c r="G18" s="21">
        <f t="shared" si="1"/>
        <v>4320000</v>
      </c>
      <c r="H18" s="21">
        <f t="shared" si="2"/>
        <v>2160000</v>
      </c>
    </row>
    <row r="19" spans="1:8" ht="15.75" x14ac:dyDescent="0.25">
      <c r="A19" s="4">
        <v>10</v>
      </c>
      <c r="B19" s="34" t="s">
        <v>158</v>
      </c>
      <c r="C19" s="34" t="s">
        <v>1</v>
      </c>
      <c r="D19" s="34" t="s">
        <v>159</v>
      </c>
      <c r="E19" s="35">
        <v>11000000</v>
      </c>
      <c r="F19" s="21">
        <f t="shared" si="0"/>
        <v>6600000</v>
      </c>
      <c r="G19" s="21">
        <f t="shared" si="1"/>
        <v>4400000</v>
      </c>
      <c r="H19" s="21">
        <f t="shared" si="2"/>
        <v>2200000</v>
      </c>
    </row>
    <row r="20" spans="1:8" ht="47.25" x14ac:dyDescent="0.25">
      <c r="A20" s="4">
        <v>11</v>
      </c>
      <c r="B20" s="34" t="s">
        <v>160</v>
      </c>
      <c r="C20" s="34" t="s">
        <v>161</v>
      </c>
      <c r="D20" s="34" t="s">
        <v>149</v>
      </c>
      <c r="E20" s="35">
        <v>10300000</v>
      </c>
      <c r="F20" s="21">
        <f t="shared" si="0"/>
        <v>6180000</v>
      </c>
      <c r="G20" s="21">
        <f t="shared" si="1"/>
        <v>4120000</v>
      </c>
      <c r="H20" s="21">
        <f t="shared" si="2"/>
        <v>2060000</v>
      </c>
    </row>
    <row r="21" spans="1:8" ht="31.5" x14ac:dyDescent="0.25">
      <c r="A21" s="4">
        <v>12</v>
      </c>
      <c r="B21" s="34" t="s">
        <v>143</v>
      </c>
      <c r="C21" s="34" t="s">
        <v>162</v>
      </c>
      <c r="D21" s="34" t="s">
        <v>1</v>
      </c>
      <c r="E21" s="35">
        <v>4300000</v>
      </c>
      <c r="F21" s="21">
        <f t="shared" si="0"/>
        <v>2580000</v>
      </c>
      <c r="G21" s="21">
        <f t="shared" si="1"/>
        <v>1720000</v>
      </c>
      <c r="H21" s="21">
        <f t="shared" si="2"/>
        <v>860000</v>
      </c>
    </row>
    <row r="22" spans="1:8" ht="15.75" x14ac:dyDescent="0.25">
      <c r="A22" s="4">
        <v>13</v>
      </c>
      <c r="B22" s="34" t="s">
        <v>163</v>
      </c>
      <c r="C22" s="34" t="s">
        <v>149</v>
      </c>
      <c r="D22" s="34" t="s">
        <v>164</v>
      </c>
      <c r="E22" s="35">
        <v>4200000</v>
      </c>
      <c r="F22" s="21">
        <f t="shared" si="0"/>
        <v>2520000</v>
      </c>
      <c r="G22" s="21">
        <f t="shared" si="1"/>
        <v>1680000</v>
      </c>
      <c r="H22" s="21">
        <f t="shared" si="2"/>
        <v>840000</v>
      </c>
    </row>
    <row r="23" spans="1:8" ht="15.75" x14ac:dyDescent="0.25">
      <c r="A23" s="4">
        <v>14</v>
      </c>
      <c r="B23" s="34" t="s">
        <v>165</v>
      </c>
      <c r="C23" s="34" t="s">
        <v>149</v>
      </c>
      <c r="D23" s="34" t="s">
        <v>144</v>
      </c>
      <c r="E23" s="35">
        <v>4200000</v>
      </c>
      <c r="F23" s="21">
        <f t="shared" si="0"/>
        <v>2520000</v>
      </c>
      <c r="G23" s="21">
        <f t="shared" si="1"/>
        <v>1680000</v>
      </c>
      <c r="H23" s="21">
        <f t="shared" si="2"/>
        <v>840000</v>
      </c>
    </row>
    <row r="24" spans="1:8" ht="31.5" x14ac:dyDescent="0.25">
      <c r="A24" s="4">
        <v>15</v>
      </c>
      <c r="B24" s="34" t="s">
        <v>166</v>
      </c>
      <c r="C24" s="34" t="s">
        <v>1</v>
      </c>
      <c r="D24" s="34" t="s">
        <v>167</v>
      </c>
      <c r="E24" s="35">
        <v>4400000</v>
      </c>
      <c r="F24" s="21">
        <f t="shared" si="0"/>
        <v>2640000</v>
      </c>
      <c r="G24" s="21">
        <f t="shared" si="1"/>
        <v>1760000</v>
      </c>
      <c r="H24" s="21">
        <f t="shared" si="2"/>
        <v>880000</v>
      </c>
    </row>
    <row r="25" spans="1:8" ht="15.75" x14ac:dyDescent="0.25">
      <c r="A25" s="4">
        <v>16</v>
      </c>
      <c r="B25" s="34" t="s">
        <v>149</v>
      </c>
      <c r="C25" s="46" t="s">
        <v>168</v>
      </c>
      <c r="D25" s="46"/>
      <c r="E25" s="35">
        <v>4200000</v>
      </c>
      <c r="F25" s="21">
        <f t="shared" si="0"/>
        <v>2520000</v>
      </c>
      <c r="G25" s="21">
        <f t="shared" si="1"/>
        <v>1680000</v>
      </c>
      <c r="H25" s="21">
        <f t="shared" si="2"/>
        <v>840000</v>
      </c>
    </row>
    <row r="26" spans="1:8" ht="31.5" x14ac:dyDescent="0.25">
      <c r="A26" s="4">
        <v>17</v>
      </c>
      <c r="B26" s="34" t="s">
        <v>169</v>
      </c>
      <c r="C26" s="34" t="s">
        <v>1</v>
      </c>
      <c r="D26" s="34" t="s">
        <v>167</v>
      </c>
      <c r="E26" s="35">
        <v>2600000</v>
      </c>
      <c r="F26" s="21">
        <f t="shared" si="0"/>
        <v>1560000</v>
      </c>
      <c r="G26" s="21">
        <f t="shared" si="1"/>
        <v>1040000</v>
      </c>
      <c r="H26" s="21">
        <f t="shared" si="2"/>
        <v>520000</v>
      </c>
    </row>
    <row r="27" spans="1:8" ht="31.5" x14ac:dyDescent="0.25">
      <c r="A27" s="4">
        <v>18</v>
      </c>
      <c r="B27" s="34" t="s">
        <v>170</v>
      </c>
      <c r="C27" s="34" t="s">
        <v>1</v>
      </c>
      <c r="D27" s="34" t="s">
        <v>167</v>
      </c>
      <c r="E27" s="35">
        <v>2600000</v>
      </c>
      <c r="F27" s="21">
        <f t="shared" si="0"/>
        <v>1560000</v>
      </c>
      <c r="G27" s="21">
        <f t="shared" si="1"/>
        <v>1040000</v>
      </c>
      <c r="H27" s="21">
        <f t="shared" si="2"/>
        <v>520000</v>
      </c>
    </row>
    <row r="28" spans="1:8" ht="31.5" x14ac:dyDescent="0.25">
      <c r="A28" s="4">
        <v>19</v>
      </c>
      <c r="B28" s="34" t="s">
        <v>171</v>
      </c>
      <c r="C28" s="46" t="s">
        <v>172</v>
      </c>
      <c r="D28" s="46"/>
      <c r="E28" s="35">
        <v>2700000</v>
      </c>
      <c r="F28" s="21">
        <f t="shared" si="0"/>
        <v>1620000</v>
      </c>
      <c r="G28" s="21">
        <f t="shared" si="1"/>
        <v>1080000</v>
      </c>
      <c r="H28" s="21">
        <f t="shared" si="2"/>
        <v>540000</v>
      </c>
    </row>
    <row r="29" spans="1:8" ht="31.5" x14ac:dyDescent="0.25">
      <c r="A29" s="4">
        <v>20</v>
      </c>
      <c r="B29" s="34" t="s">
        <v>173</v>
      </c>
      <c r="C29" s="46" t="s">
        <v>174</v>
      </c>
      <c r="D29" s="46"/>
      <c r="E29" s="35">
        <v>2800000</v>
      </c>
      <c r="F29" s="21">
        <f t="shared" si="0"/>
        <v>1680000</v>
      </c>
      <c r="G29" s="21">
        <f t="shared" si="1"/>
        <v>1120000</v>
      </c>
      <c r="H29" s="21">
        <f t="shared" si="2"/>
        <v>560000</v>
      </c>
    </row>
    <row r="30" spans="1:8" ht="31.5" x14ac:dyDescent="0.25">
      <c r="A30" s="4">
        <v>21</v>
      </c>
      <c r="B30" s="34" t="s">
        <v>175</v>
      </c>
      <c r="C30" s="34" t="s">
        <v>176</v>
      </c>
      <c r="D30" s="34" t="s">
        <v>177</v>
      </c>
      <c r="E30" s="35">
        <v>2600000</v>
      </c>
      <c r="F30" s="21">
        <f t="shared" si="0"/>
        <v>1560000</v>
      </c>
      <c r="G30" s="21">
        <f t="shared" si="1"/>
        <v>1040000</v>
      </c>
      <c r="H30" s="21">
        <f t="shared" si="2"/>
        <v>520000</v>
      </c>
    </row>
    <row r="31" spans="1:8" ht="15.75" x14ac:dyDescent="0.25">
      <c r="A31" s="4">
        <v>22</v>
      </c>
      <c r="B31" s="34" t="s">
        <v>178</v>
      </c>
      <c r="C31" s="46" t="s">
        <v>179</v>
      </c>
      <c r="D31" s="46"/>
      <c r="E31" s="35">
        <v>2600000</v>
      </c>
      <c r="F31" s="21">
        <f>E31*0.6</f>
        <v>1560000</v>
      </c>
      <c r="G31" s="21">
        <f t="shared" si="1"/>
        <v>1040000</v>
      </c>
      <c r="H31" s="21">
        <f t="shared" si="2"/>
        <v>520000</v>
      </c>
    </row>
    <row r="32" spans="1:8" ht="15.75" x14ac:dyDescent="0.25">
      <c r="A32" s="4">
        <v>23</v>
      </c>
      <c r="B32" s="34" t="s">
        <v>180</v>
      </c>
      <c r="C32" s="46" t="s">
        <v>181</v>
      </c>
      <c r="D32" s="46"/>
      <c r="E32" s="35">
        <v>2600000</v>
      </c>
      <c r="F32" s="21">
        <f t="shared" si="0"/>
        <v>1560000</v>
      </c>
      <c r="G32" s="21">
        <f t="shared" si="1"/>
        <v>1040000</v>
      </c>
      <c r="H32" s="21">
        <f t="shared" si="2"/>
        <v>520000</v>
      </c>
    </row>
    <row r="33" spans="1:8" ht="15.75" x14ac:dyDescent="0.25">
      <c r="A33" s="4">
        <v>24</v>
      </c>
      <c r="B33" s="34" t="s">
        <v>182</v>
      </c>
      <c r="C33" s="34" t="s">
        <v>144</v>
      </c>
      <c r="D33" s="34" t="s">
        <v>164</v>
      </c>
      <c r="E33" s="35">
        <v>1390000</v>
      </c>
      <c r="F33" s="21"/>
      <c r="G33" s="21"/>
      <c r="H33" s="21"/>
    </row>
    <row r="34" spans="1:8" ht="31.5" x14ac:dyDescent="0.25">
      <c r="A34" s="4">
        <v>25</v>
      </c>
      <c r="B34" s="34" t="s">
        <v>183</v>
      </c>
      <c r="C34" s="34" t="s">
        <v>176</v>
      </c>
      <c r="D34" s="34" t="s">
        <v>177</v>
      </c>
      <c r="E34" s="35">
        <v>1100000</v>
      </c>
      <c r="F34" s="21">
        <f t="shared" si="0"/>
        <v>660000</v>
      </c>
      <c r="G34" s="21">
        <f t="shared" ref="G34:G37" si="3">E34*0.4</f>
        <v>440000</v>
      </c>
      <c r="H34" s="21">
        <f t="shared" ref="H34:H37" si="4">E34*0.2</f>
        <v>220000</v>
      </c>
    </row>
    <row r="35" spans="1:8" ht="31.5" x14ac:dyDescent="0.25">
      <c r="A35" s="4">
        <v>26</v>
      </c>
      <c r="B35" s="34" t="s">
        <v>184</v>
      </c>
      <c r="C35" s="34" t="s">
        <v>176</v>
      </c>
      <c r="D35" s="34" t="s">
        <v>177</v>
      </c>
      <c r="E35" s="35">
        <v>1100000</v>
      </c>
      <c r="F35" s="21">
        <f t="shared" si="0"/>
        <v>660000</v>
      </c>
      <c r="G35" s="21">
        <f t="shared" si="3"/>
        <v>440000</v>
      </c>
      <c r="H35" s="21">
        <f t="shared" si="4"/>
        <v>220000</v>
      </c>
    </row>
    <row r="36" spans="1:8" s="20" customFormat="1" ht="31.5" x14ac:dyDescent="0.25">
      <c r="A36" s="27">
        <v>27</v>
      </c>
      <c r="B36" s="34" t="s">
        <v>185</v>
      </c>
      <c r="C36" s="34" t="s">
        <v>176</v>
      </c>
      <c r="D36" s="34" t="s">
        <v>177</v>
      </c>
      <c r="E36" s="35">
        <v>1400000</v>
      </c>
      <c r="F36" s="21">
        <f t="shared" si="0"/>
        <v>840000</v>
      </c>
      <c r="G36" s="21">
        <f t="shared" si="3"/>
        <v>560000</v>
      </c>
      <c r="H36" s="21">
        <f t="shared" si="4"/>
        <v>280000</v>
      </c>
    </row>
    <row r="37" spans="1:8" ht="31.5" x14ac:dyDescent="0.25">
      <c r="A37" s="4">
        <v>28</v>
      </c>
      <c r="B37" s="34" t="s">
        <v>186</v>
      </c>
      <c r="C37" s="34" t="s">
        <v>176</v>
      </c>
      <c r="D37" s="34" t="s">
        <v>177</v>
      </c>
      <c r="E37" s="35">
        <v>1100000</v>
      </c>
      <c r="F37" s="21">
        <f t="shared" si="0"/>
        <v>660000</v>
      </c>
      <c r="G37" s="21">
        <f t="shared" si="3"/>
        <v>440000</v>
      </c>
      <c r="H37" s="21">
        <f t="shared" si="4"/>
        <v>220000</v>
      </c>
    </row>
    <row r="38" spans="1:8" ht="31.5" x14ac:dyDescent="0.25">
      <c r="A38" s="4">
        <v>29</v>
      </c>
      <c r="B38" s="34" t="s">
        <v>187</v>
      </c>
      <c r="C38" s="34" t="s">
        <v>176</v>
      </c>
      <c r="D38" s="34" t="s">
        <v>188</v>
      </c>
      <c r="E38" s="35">
        <v>1400000</v>
      </c>
      <c r="F38" s="21">
        <f t="shared" si="0"/>
        <v>840000</v>
      </c>
      <c r="G38" s="21">
        <f t="shared" ref="G38:G49" si="5">E38*0.4</f>
        <v>560000</v>
      </c>
      <c r="H38" s="21">
        <f t="shared" ref="H38:H49" si="6">E38*0.2</f>
        <v>280000</v>
      </c>
    </row>
    <row r="39" spans="1:8" ht="31.5" x14ac:dyDescent="0.25">
      <c r="A39" s="4">
        <v>30</v>
      </c>
      <c r="B39" s="34" t="s">
        <v>189</v>
      </c>
      <c r="C39" s="34" t="s">
        <v>176</v>
      </c>
      <c r="D39" s="34" t="s">
        <v>177</v>
      </c>
      <c r="E39" s="35">
        <v>1100000</v>
      </c>
      <c r="F39" s="21">
        <f t="shared" si="0"/>
        <v>660000</v>
      </c>
      <c r="G39" s="21">
        <f t="shared" si="5"/>
        <v>440000</v>
      </c>
      <c r="H39" s="21">
        <f t="shared" si="6"/>
        <v>220000</v>
      </c>
    </row>
    <row r="40" spans="1:8" ht="31.5" x14ac:dyDescent="0.25">
      <c r="A40" s="4">
        <v>31</v>
      </c>
      <c r="B40" s="34" t="s">
        <v>190</v>
      </c>
      <c r="C40" s="34" t="s">
        <v>176</v>
      </c>
      <c r="D40" s="34" t="s">
        <v>188</v>
      </c>
      <c r="E40" s="35">
        <v>1400000</v>
      </c>
      <c r="F40" s="21">
        <f t="shared" si="0"/>
        <v>840000</v>
      </c>
      <c r="G40" s="21">
        <f t="shared" si="5"/>
        <v>560000</v>
      </c>
      <c r="H40" s="21">
        <f t="shared" si="6"/>
        <v>280000</v>
      </c>
    </row>
    <row r="41" spans="1:8" ht="31.5" x14ac:dyDescent="0.25">
      <c r="A41" s="4">
        <v>32</v>
      </c>
      <c r="B41" s="34" t="s">
        <v>191</v>
      </c>
      <c r="C41" s="34" t="s">
        <v>176</v>
      </c>
      <c r="D41" s="34" t="s">
        <v>188</v>
      </c>
      <c r="E41" s="35">
        <v>1400000</v>
      </c>
      <c r="F41" s="21">
        <f t="shared" si="0"/>
        <v>840000</v>
      </c>
      <c r="G41" s="21">
        <f t="shared" si="5"/>
        <v>560000</v>
      </c>
      <c r="H41" s="21">
        <f t="shared" si="6"/>
        <v>280000</v>
      </c>
    </row>
    <row r="42" spans="1:8" ht="31.5" x14ac:dyDescent="0.25">
      <c r="A42" s="4">
        <v>33</v>
      </c>
      <c r="B42" s="34" t="s">
        <v>192</v>
      </c>
      <c r="C42" s="34" t="s">
        <v>176</v>
      </c>
      <c r="D42" s="34" t="s">
        <v>188</v>
      </c>
      <c r="E42" s="35">
        <v>1400000</v>
      </c>
      <c r="F42" s="21">
        <f t="shared" si="0"/>
        <v>840000</v>
      </c>
      <c r="G42" s="21">
        <f t="shared" si="5"/>
        <v>560000</v>
      </c>
      <c r="H42" s="21">
        <f t="shared" si="6"/>
        <v>280000</v>
      </c>
    </row>
    <row r="43" spans="1:8" ht="31.5" x14ac:dyDescent="0.25">
      <c r="A43" s="4">
        <v>34</v>
      </c>
      <c r="B43" s="34" t="s">
        <v>193</v>
      </c>
      <c r="C43" s="34" t="s">
        <v>194</v>
      </c>
      <c r="D43" s="34" t="s">
        <v>158</v>
      </c>
      <c r="E43" s="35">
        <v>1400000</v>
      </c>
      <c r="F43" s="21">
        <f t="shared" si="0"/>
        <v>840000</v>
      </c>
      <c r="G43" s="21">
        <f t="shared" si="5"/>
        <v>560000</v>
      </c>
      <c r="H43" s="21">
        <f t="shared" si="6"/>
        <v>280000</v>
      </c>
    </row>
    <row r="44" spans="1:8" ht="31.5" x14ac:dyDescent="0.25">
      <c r="A44" s="4">
        <v>35</v>
      </c>
      <c r="B44" s="34" t="s">
        <v>195</v>
      </c>
      <c r="C44" s="34" t="s">
        <v>176</v>
      </c>
      <c r="D44" s="34" t="s">
        <v>188</v>
      </c>
      <c r="E44" s="35">
        <v>1100000</v>
      </c>
      <c r="F44" s="21">
        <f t="shared" si="0"/>
        <v>660000</v>
      </c>
      <c r="G44" s="21">
        <f t="shared" si="5"/>
        <v>440000</v>
      </c>
      <c r="H44" s="21">
        <f t="shared" si="6"/>
        <v>220000</v>
      </c>
    </row>
    <row r="45" spans="1:8" ht="31.5" x14ac:dyDescent="0.25">
      <c r="A45" s="4">
        <v>36</v>
      </c>
      <c r="B45" s="34" t="s">
        <v>196</v>
      </c>
      <c r="C45" s="34" t="s">
        <v>176</v>
      </c>
      <c r="D45" s="34" t="s">
        <v>188</v>
      </c>
      <c r="E45" s="35">
        <v>1400000</v>
      </c>
      <c r="F45" s="21">
        <f t="shared" si="0"/>
        <v>840000</v>
      </c>
      <c r="G45" s="21">
        <f t="shared" si="5"/>
        <v>560000</v>
      </c>
      <c r="H45" s="21">
        <f t="shared" si="6"/>
        <v>280000</v>
      </c>
    </row>
    <row r="46" spans="1:8" ht="31.5" x14ac:dyDescent="0.25">
      <c r="A46" s="4">
        <v>37</v>
      </c>
      <c r="B46" s="34" t="s">
        <v>197</v>
      </c>
      <c r="C46" s="34" t="s">
        <v>176</v>
      </c>
      <c r="D46" s="34" t="s">
        <v>177</v>
      </c>
      <c r="E46" s="35">
        <v>1100000</v>
      </c>
      <c r="F46" s="21">
        <f t="shared" si="0"/>
        <v>660000</v>
      </c>
      <c r="G46" s="21">
        <f t="shared" si="5"/>
        <v>440000</v>
      </c>
      <c r="H46" s="21">
        <f t="shared" si="6"/>
        <v>220000</v>
      </c>
    </row>
    <row r="47" spans="1:8" ht="31.5" x14ac:dyDescent="0.25">
      <c r="A47" s="4">
        <v>38</v>
      </c>
      <c r="B47" s="34" t="s">
        <v>198</v>
      </c>
      <c r="C47" s="34" t="s">
        <v>176</v>
      </c>
      <c r="D47" s="34" t="s">
        <v>177</v>
      </c>
      <c r="E47" s="35">
        <v>1100000</v>
      </c>
      <c r="F47" s="21">
        <f t="shared" si="0"/>
        <v>660000</v>
      </c>
      <c r="G47" s="21">
        <f t="shared" si="5"/>
        <v>440000</v>
      </c>
      <c r="H47" s="21">
        <f t="shared" si="6"/>
        <v>220000</v>
      </c>
    </row>
    <row r="48" spans="1:8" ht="31.5" x14ac:dyDescent="0.25">
      <c r="A48" s="4">
        <v>39</v>
      </c>
      <c r="B48" s="34" t="s">
        <v>199</v>
      </c>
      <c r="C48" s="34" t="s">
        <v>176</v>
      </c>
      <c r="D48" s="34" t="s">
        <v>177</v>
      </c>
      <c r="E48" s="35">
        <v>1100000</v>
      </c>
      <c r="F48" s="21">
        <f t="shared" si="0"/>
        <v>660000</v>
      </c>
      <c r="G48" s="21">
        <f t="shared" si="5"/>
        <v>440000</v>
      </c>
      <c r="H48" s="21">
        <f t="shared" si="6"/>
        <v>220000</v>
      </c>
    </row>
    <row r="49" spans="1:8" ht="31.5" x14ac:dyDescent="0.25">
      <c r="A49" s="4">
        <v>40</v>
      </c>
      <c r="B49" s="34" t="s">
        <v>200</v>
      </c>
      <c r="C49" s="34" t="s">
        <v>201</v>
      </c>
      <c r="D49" s="34" t="s">
        <v>202</v>
      </c>
      <c r="E49" s="35">
        <v>1400000</v>
      </c>
      <c r="F49" s="21">
        <f t="shared" si="0"/>
        <v>840000</v>
      </c>
      <c r="G49" s="21">
        <f t="shared" si="5"/>
        <v>560000</v>
      </c>
      <c r="H49" s="21">
        <f t="shared" si="6"/>
        <v>280000</v>
      </c>
    </row>
    <row r="50" spans="1:8" ht="15.75" x14ac:dyDescent="0.25">
      <c r="A50" s="4">
        <v>41</v>
      </c>
      <c r="B50" s="34" t="s">
        <v>203</v>
      </c>
      <c r="C50" s="34" t="s">
        <v>176</v>
      </c>
      <c r="D50" s="34" t="s">
        <v>188</v>
      </c>
      <c r="E50" s="35">
        <v>1100000</v>
      </c>
      <c r="F50" s="21"/>
      <c r="G50" s="21"/>
      <c r="H50" s="21"/>
    </row>
    <row r="51" spans="1:8" ht="15.75" x14ac:dyDescent="0.25">
      <c r="A51" s="4">
        <v>42</v>
      </c>
      <c r="B51" s="34" t="s">
        <v>204</v>
      </c>
      <c r="C51" s="34" t="s">
        <v>176</v>
      </c>
      <c r="D51" s="34" t="s">
        <v>188</v>
      </c>
      <c r="E51" s="35">
        <v>1100000</v>
      </c>
      <c r="F51" s="21">
        <f t="shared" si="0"/>
        <v>660000</v>
      </c>
      <c r="G51" s="21">
        <f t="shared" ref="G51:G52" si="7">E51*0.4</f>
        <v>440000</v>
      </c>
      <c r="H51" s="21">
        <f t="shared" ref="H51:H52" si="8">E51*0.2</f>
        <v>220000</v>
      </c>
    </row>
    <row r="52" spans="1:8" ht="15.75" x14ac:dyDescent="0.25">
      <c r="A52" s="4">
        <v>43</v>
      </c>
      <c r="B52" s="46" t="s">
        <v>205</v>
      </c>
      <c r="C52" s="46"/>
      <c r="D52" s="46"/>
      <c r="E52" s="35">
        <v>900000</v>
      </c>
      <c r="F52" s="21">
        <f t="shared" si="0"/>
        <v>540000</v>
      </c>
      <c r="G52" s="21">
        <f t="shared" si="7"/>
        <v>360000</v>
      </c>
      <c r="H52" s="21">
        <f t="shared" si="8"/>
        <v>180000</v>
      </c>
    </row>
    <row r="53" spans="1:8" ht="15.75" x14ac:dyDescent="0.25">
      <c r="A53" s="51" t="s">
        <v>132</v>
      </c>
      <c r="B53" s="51"/>
      <c r="C53" s="51"/>
      <c r="D53" s="51"/>
      <c r="E53" s="51"/>
      <c r="F53" s="51"/>
      <c r="G53" s="51"/>
      <c r="H53" s="51"/>
    </row>
    <row r="54" spans="1:8" ht="15.75" x14ac:dyDescent="0.25">
      <c r="A54" s="44" t="s">
        <v>10</v>
      </c>
      <c r="B54" s="44"/>
      <c r="C54" s="44"/>
      <c r="D54" s="44"/>
      <c r="E54" s="45"/>
      <c r="F54" s="45"/>
      <c r="G54" s="45"/>
      <c r="H54" s="45"/>
    </row>
    <row r="55" spans="1:8" ht="15.75" x14ac:dyDescent="0.25">
      <c r="A55" s="4">
        <v>1</v>
      </c>
      <c r="B55" s="7" t="s">
        <v>142</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sheetData>
  <mergeCells count="17">
    <mergeCell ref="A2:B2"/>
    <mergeCell ref="G2:H2"/>
    <mergeCell ref="A5:H5"/>
    <mergeCell ref="A6:H6"/>
    <mergeCell ref="A53:H53"/>
    <mergeCell ref="E7:H7"/>
    <mergeCell ref="A4:H4"/>
    <mergeCell ref="A7:A8"/>
    <mergeCell ref="B7:B8"/>
    <mergeCell ref="C7:D7"/>
    <mergeCell ref="A54:H54"/>
    <mergeCell ref="C25:D25"/>
    <mergeCell ref="C28:D28"/>
    <mergeCell ref="C29:D29"/>
    <mergeCell ref="C31:D31"/>
    <mergeCell ref="C32:D32"/>
    <mergeCell ref="B52:D52"/>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K958"/>
  <sheetViews>
    <sheetView tabSelected="1"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7" t="s">
        <v>207</v>
      </c>
      <c r="B2" s="47"/>
      <c r="C2" s="14"/>
      <c r="D2" s="14"/>
      <c r="E2" s="15"/>
      <c r="F2" s="15"/>
      <c r="G2" s="48" t="s">
        <v>133</v>
      </c>
      <c r="H2" s="48"/>
    </row>
    <row r="3" spans="1:8" ht="15.75" x14ac:dyDescent="0.25">
      <c r="A3" s="13"/>
      <c r="B3" s="14"/>
      <c r="C3" s="14"/>
      <c r="D3" s="14"/>
      <c r="E3" s="15"/>
      <c r="F3" s="15"/>
      <c r="G3" s="15"/>
      <c r="H3" s="15"/>
    </row>
    <row r="4" spans="1:8" ht="15.75" x14ac:dyDescent="0.25">
      <c r="A4" s="53" t="s">
        <v>228</v>
      </c>
      <c r="B4" s="53"/>
      <c r="C4" s="53"/>
      <c r="D4" s="53"/>
      <c r="E4" s="53"/>
      <c r="F4" s="53"/>
      <c r="G4" s="53"/>
      <c r="H4" s="53"/>
    </row>
    <row r="5" spans="1:8" ht="15.75" x14ac:dyDescent="0.25">
      <c r="A5" s="49" t="s">
        <v>130</v>
      </c>
      <c r="B5" s="49"/>
      <c r="C5" s="49"/>
      <c r="D5" s="49"/>
      <c r="E5" s="49"/>
      <c r="F5" s="49"/>
      <c r="G5" s="49"/>
      <c r="H5" s="49"/>
    </row>
    <row r="6" spans="1:8" ht="15.75" x14ac:dyDescent="0.25">
      <c r="A6" s="50" t="s">
        <v>7</v>
      </c>
      <c r="B6" s="50"/>
      <c r="C6" s="50"/>
      <c r="D6" s="50"/>
      <c r="E6" s="50"/>
      <c r="F6" s="50"/>
      <c r="G6" s="50"/>
      <c r="H6" s="50"/>
    </row>
    <row r="7" spans="1:8" ht="15.75" x14ac:dyDescent="0.25">
      <c r="A7" s="52" t="s">
        <v>3</v>
      </c>
      <c r="B7" s="52" t="s">
        <v>4</v>
      </c>
      <c r="C7" s="52" t="s">
        <v>5</v>
      </c>
      <c r="D7" s="52"/>
      <c r="E7" s="52" t="s">
        <v>129</v>
      </c>
      <c r="F7" s="52"/>
      <c r="G7" s="52"/>
      <c r="H7" s="52"/>
    </row>
    <row r="8" spans="1:8" ht="15.75" x14ac:dyDescent="0.25">
      <c r="A8" s="52"/>
      <c r="B8" s="52"/>
      <c r="C8" s="9" t="s">
        <v>8</v>
      </c>
      <c r="D8" s="9" t="s">
        <v>9</v>
      </c>
      <c r="E8" s="16" t="s">
        <v>6</v>
      </c>
      <c r="F8" s="16" t="s">
        <v>116</v>
      </c>
      <c r="G8" s="16" t="s">
        <v>117</v>
      </c>
      <c r="H8" s="16" t="s">
        <v>118</v>
      </c>
    </row>
    <row r="9" spans="1:8" ht="15.75" customHeight="1" x14ac:dyDescent="0.25">
      <c r="A9" s="4">
        <v>1</v>
      </c>
      <c r="B9" s="55" t="s">
        <v>208</v>
      </c>
      <c r="C9" s="55"/>
      <c r="D9" s="55"/>
      <c r="E9" s="42">
        <v>690000</v>
      </c>
      <c r="F9" s="21">
        <f t="shared" ref="F9:F16" si="0">E9*0.6</f>
        <v>414000</v>
      </c>
      <c r="G9" s="21">
        <f t="shared" ref="G9:G16" si="1">E9*0.4</f>
        <v>276000</v>
      </c>
      <c r="H9" s="21"/>
    </row>
    <row r="10" spans="1:8" ht="15.75" x14ac:dyDescent="0.25">
      <c r="A10" s="4">
        <f>A9+1</f>
        <v>2</v>
      </c>
      <c r="B10" s="55" t="s">
        <v>209</v>
      </c>
      <c r="C10" s="55"/>
      <c r="D10" s="55"/>
      <c r="E10" s="42">
        <v>670000</v>
      </c>
      <c r="F10" s="21">
        <f t="shared" si="0"/>
        <v>402000</v>
      </c>
      <c r="G10" s="21">
        <f t="shared" si="1"/>
        <v>268000</v>
      </c>
      <c r="H10" s="21"/>
    </row>
    <row r="11" spans="1:8" ht="31.5" x14ac:dyDescent="0.25">
      <c r="A11" s="4">
        <f t="shared" ref="A11:A16" si="2">A10+1</f>
        <v>3</v>
      </c>
      <c r="B11" s="29" t="s">
        <v>210</v>
      </c>
      <c r="C11" s="29" t="s">
        <v>211</v>
      </c>
      <c r="D11" s="29" t="s">
        <v>212</v>
      </c>
      <c r="E11" s="42">
        <v>530000</v>
      </c>
      <c r="F11" s="21">
        <f t="shared" si="0"/>
        <v>318000</v>
      </c>
      <c r="G11" s="21">
        <f t="shared" si="1"/>
        <v>212000</v>
      </c>
      <c r="H11" s="21"/>
    </row>
    <row r="12" spans="1:8" ht="31.5" x14ac:dyDescent="0.25">
      <c r="A12" s="4">
        <f t="shared" si="2"/>
        <v>4</v>
      </c>
      <c r="B12" s="29" t="s">
        <v>213</v>
      </c>
      <c r="C12" s="29" t="s">
        <v>214</v>
      </c>
      <c r="D12" s="29" t="s">
        <v>215</v>
      </c>
      <c r="E12" s="42">
        <v>670000</v>
      </c>
      <c r="F12" s="21">
        <f t="shared" si="0"/>
        <v>402000</v>
      </c>
      <c r="G12" s="21">
        <f t="shared" si="1"/>
        <v>268000</v>
      </c>
      <c r="H12" s="21"/>
    </row>
    <row r="13" spans="1:8" ht="31.5" x14ac:dyDescent="0.25">
      <c r="A13" s="4">
        <f t="shared" si="2"/>
        <v>5</v>
      </c>
      <c r="B13" s="29" t="s">
        <v>216</v>
      </c>
      <c r="C13" s="29" t="s">
        <v>215</v>
      </c>
      <c r="D13" s="29" t="s">
        <v>217</v>
      </c>
      <c r="E13" s="42">
        <v>530000</v>
      </c>
      <c r="F13" s="21">
        <f t="shared" si="0"/>
        <v>318000</v>
      </c>
      <c r="G13" s="21">
        <f t="shared" si="1"/>
        <v>212000</v>
      </c>
      <c r="H13" s="21"/>
    </row>
    <row r="14" spans="1:8" ht="31.5" x14ac:dyDescent="0.25">
      <c r="A14" s="4">
        <f t="shared" si="2"/>
        <v>6</v>
      </c>
      <c r="B14" s="29" t="s">
        <v>218</v>
      </c>
      <c r="C14" s="29" t="s">
        <v>217</v>
      </c>
      <c r="D14" s="29" t="s">
        <v>219</v>
      </c>
      <c r="E14" s="42">
        <v>330000</v>
      </c>
      <c r="F14" s="21">
        <f t="shared" si="0"/>
        <v>198000</v>
      </c>
      <c r="G14" s="21"/>
      <c r="H14" s="21"/>
    </row>
    <row r="15" spans="1:8" ht="15.75" x14ac:dyDescent="0.25">
      <c r="A15" s="4">
        <f t="shared" si="2"/>
        <v>7</v>
      </c>
      <c r="B15" s="55" t="s">
        <v>220</v>
      </c>
      <c r="C15" s="55"/>
      <c r="D15" s="55"/>
      <c r="E15" s="42">
        <v>400000</v>
      </c>
      <c r="F15" s="21">
        <f t="shared" si="0"/>
        <v>240000</v>
      </c>
      <c r="G15" s="21">
        <f t="shared" si="1"/>
        <v>160000</v>
      </c>
      <c r="H15" s="21"/>
    </row>
    <row r="16" spans="1:8" ht="15.75" x14ac:dyDescent="0.25">
      <c r="A16" s="4">
        <f t="shared" si="2"/>
        <v>8</v>
      </c>
      <c r="B16" s="29" t="s">
        <v>221</v>
      </c>
      <c r="C16" s="29" t="s">
        <v>222</v>
      </c>
      <c r="D16" s="29" t="s">
        <v>223</v>
      </c>
      <c r="E16" s="42">
        <v>330000</v>
      </c>
      <c r="F16" s="21">
        <f t="shared" si="0"/>
        <v>198000</v>
      </c>
      <c r="G16" s="21">
        <f t="shared" si="1"/>
        <v>132000</v>
      </c>
      <c r="H16" s="21"/>
    </row>
    <row r="17" spans="1:11" ht="15.75" x14ac:dyDescent="0.25">
      <c r="A17" s="51" t="s">
        <v>134</v>
      </c>
      <c r="B17" s="51"/>
      <c r="C17" s="51"/>
      <c r="D17" s="51"/>
      <c r="E17" s="51"/>
      <c r="F17" s="51"/>
      <c r="G17" s="51"/>
      <c r="H17" s="51"/>
    </row>
    <row r="18" spans="1:11" ht="15.75" x14ac:dyDescent="0.25">
      <c r="A18" s="44" t="s">
        <v>11</v>
      </c>
      <c r="B18" s="44"/>
      <c r="C18" s="44"/>
      <c r="D18" s="44"/>
      <c r="E18" s="44"/>
      <c r="F18" s="44"/>
      <c r="G18" s="44"/>
      <c r="H18" s="44"/>
    </row>
    <row r="19" spans="1:11" ht="15.75" x14ac:dyDescent="0.25">
      <c r="A19" s="4">
        <v>1</v>
      </c>
      <c r="B19" s="39" t="s">
        <v>226</v>
      </c>
      <c r="C19" s="41"/>
      <c r="D19" s="34"/>
      <c r="E19" s="42">
        <v>220000</v>
      </c>
      <c r="F19" s="21"/>
      <c r="G19" s="21"/>
      <c r="H19" s="21"/>
    </row>
    <row r="20" spans="1:11" ht="31.5" x14ac:dyDescent="0.25">
      <c r="A20" s="4">
        <v>2</v>
      </c>
      <c r="B20" s="31" t="s">
        <v>227</v>
      </c>
      <c r="C20" s="41"/>
      <c r="D20" s="34"/>
      <c r="E20" s="42">
        <v>170000</v>
      </c>
      <c r="F20" s="21"/>
      <c r="G20" s="21"/>
      <c r="H20" s="21"/>
    </row>
    <row r="22" spans="1:11" ht="62.25" customHeight="1" x14ac:dyDescent="0.25">
      <c r="A22" s="14"/>
      <c r="B22" s="14"/>
      <c r="C22" s="14"/>
      <c r="D22" s="14"/>
      <c r="E22" s="15"/>
      <c r="F22" s="15"/>
      <c r="G22" s="15"/>
      <c r="H22" s="1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thickBot="1" x14ac:dyDescent="0.3">
      <c r="A25" s="14"/>
      <c r="B25" s="54"/>
      <c r="C25" s="54"/>
      <c r="D25" s="54"/>
      <c r="E25" s="15"/>
      <c r="F25" s="15"/>
      <c r="G25" s="15"/>
      <c r="H25" s="15"/>
      <c r="I25" s="14"/>
      <c r="J25" s="14"/>
      <c r="K25" s="14"/>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sheetData>
  <mergeCells count="15">
    <mergeCell ref="B25:D25"/>
    <mergeCell ref="A17:H17"/>
    <mergeCell ref="A2:B2"/>
    <mergeCell ref="G2:H2"/>
    <mergeCell ref="A4:H4"/>
    <mergeCell ref="A5:H5"/>
    <mergeCell ref="A6:H6"/>
    <mergeCell ref="A7:A8"/>
    <mergeCell ref="B7:B8"/>
    <mergeCell ref="C7:D7"/>
    <mergeCell ref="E7:H7"/>
    <mergeCell ref="B9:D9"/>
    <mergeCell ref="B10:D10"/>
    <mergeCell ref="B15:D15"/>
    <mergeCell ref="A18:H18"/>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10"/>
  <sheetViews>
    <sheetView view="pageBreakPreview" topLeftCell="A46" zoomScale="85" zoomScaleNormal="100" zoomScaleSheetLayoutView="85" workbookViewId="0">
      <selection activeCell="D57" sqref="D57"/>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7" t="s">
        <v>206</v>
      </c>
      <c r="B2" s="47"/>
      <c r="C2" s="14"/>
      <c r="D2" s="14"/>
      <c r="E2" s="15"/>
      <c r="F2" s="15"/>
      <c r="G2" s="48" t="s">
        <v>127</v>
      </c>
      <c r="H2" s="48"/>
    </row>
    <row r="3" spans="1:8" ht="15.75" x14ac:dyDescent="0.25">
      <c r="A3" s="13"/>
      <c r="B3" s="14"/>
      <c r="C3" s="14"/>
      <c r="D3" s="14"/>
      <c r="E3" s="15"/>
      <c r="F3" s="15"/>
      <c r="G3" s="15"/>
      <c r="H3" s="15"/>
    </row>
    <row r="4" spans="1:8" ht="15.75" x14ac:dyDescent="0.25">
      <c r="A4" s="53" t="s">
        <v>135</v>
      </c>
      <c r="B4" s="53"/>
      <c r="C4" s="53"/>
      <c r="D4" s="53"/>
      <c r="E4" s="53"/>
      <c r="F4" s="53"/>
      <c r="G4" s="53"/>
      <c r="H4" s="53"/>
    </row>
    <row r="5" spans="1:8" ht="15.75" x14ac:dyDescent="0.25">
      <c r="A5" s="49" t="s">
        <v>130</v>
      </c>
      <c r="B5" s="49"/>
      <c r="C5" s="49"/>
      <c r="D5" s="49"/>
      <c r="E5" s="49"/>
      <c r="F5" s="49"/>
      <c r="G5" s="49"/>
      <c r="H5" s="49"/>
    </row>
    <row r="6" spans="1:8" ht="15.75" x14ac:dyDescent="0.25">
      <c r="A6" s="50" t="s">
        <v>7</v>
      </c>
      <c r="B6" s="50"/>
      <c r="C6" s="50"/>
      <c r="D6" s="50"/>
      <c r="E6" s="50"/>
      <c r="F6" s="50"/>
      <c r="G6" s="50"/>
      <c r="H6" s="50"/>
    </row>
    <row r="7" spans="1:8" ht="15.75" x14ac:dyDescent="0.25">
      <c r="A7" s="52" t="s">
        <v>3</v>
      </c>
      <c r="B7" s="52" t="s">
        <v>4</v>
      </c>
      <c r="C7" s="52" t="s">
        <v>5</v>
      </c>
      <c r="D7" s="52"/>
      <c r="E7" s="52" t="s">
        <v>129</v>
      </c>
      <c r="F7" s="52"/>
      <c r="G7" s="52"/>
      <c r="H7" s="52"/>
    </row>
    <row r="8" spans="1:8" ht="15.75" x14ac:dyDescent="0.25">
      <c r="A8" s="52"/>
      <c r="B8" s="52"/>
      <c r="C8" s="9" t="s">
        <v>8</v>
      </c>
      <c r="D8" s="9" t="s">
        <v>9</v>
      </c>
      <c r="E8" s="16" t="s">
        <v>6</v>
      </c>
      <c r="F8" s="16" t="s">
        <v>116</v>
      </c>
      <c r="G8" s="16" t="s">
        <v>117</v>
      </c>
      <c r="H8" s="16" t="s">
        <v>118</v>
      </c>
    </row>
    <row r="9" spans="1:8" s="20" customFormat="1" ht="15.75" x14ac:dyDescent="0.25">
      <c r="A9" s="19" t="s">
        <v>2</v>
      </c>
      <c r="B9" s="18" t="s">
        <v>142</v>
      </c>
      <c r="C9" s="18"/>
      <c r="D9" s="18"/>
      <c r="E9" s="19"/>
      <c r="F9" s="19"/>
      <c r="G9" s="19"/>
      <c r="H9" s="19"/>
    </row>
    <row r="10" spans="1:8" ht="15.75" x14ac:dyDescent="0.25">
      <c r="A10" s="4">
        <v>1</v>
      </c>
      <c r="B10" s="34" t="s">
        <v>143</v>
      </c>
      <c r="C10" s="34" t="s">
        <v>1</v>
      </c>
      <c r="D10" s="34" t="s">
        <v>144</v>
      </c>
      <c r="E10" s="6">
        <v>9280000</v>
      </c>
      <c r="F10" s="21">
        <f>E10*0.6</f>
        <v>5568000</v>
      </c>
      <c r="G10" s="21">
        <f>E10*0.4</f>
        <v>3712000</v>
      </c>
      <c r="H10" s="21">
        <f>E10*0.2</f>
        <v>1856000</v>
      </c>
    </row>
    <row r="11" spans="1:8" ht="31.5" x14ac:dyDescent="0.25">
      <c r="A11" s="4">
        <v>2</v>
      </c>
      <c r="B11" s="34" t="s">
        <v>144</v>
      </c>
      <c r="C11" s="34" t="s">
        <v>1</v>
      </c>
      <c r="D11" s="34" t="s">
        <v>145</v>
      </c>
      <c r="E11" s="6">
        <v>8640000</v>
      </c>
      <c r="F11" s="21">
        <f t="shared" ref="F11:F52" si="0">E11*0.6</f>
        <v>5184000</v>
      </c>
      <c r="G11" s="21">
        <f t="shared" ref="G11:G32" si="1">E11*0.4</f>
        <v>3456000</v>
      </c>
      <c r="H11" s="21">
        <f t="shared" ref="H11:H32" si="2">E11*0.2</f>
        <v>1728000</v>
      </c>
    </row>
    <row r="12" spans="1:8" ht="47.25" x14ac:dyDescent="0.25">
      <c r="A12" s="4">
        <v>3</v>
      </c>
      <c r="B12" s="34" t="s">
        <v>146</v>
      </c>
      <c r="C12" s="34" t="s">
        <v>147</v>
      </c>
      <c r="D12" s="34" t="s">
        <v>148</v>
      </c>
      <c r="E12" s="6">
        <v>9312000</v>
      </c>
      <c r="F12" s="21">
        <f t="shared" si="0"/>
        <v>5587200</v>
      </c>
      <c r="G12" s="21">
        <f t="shared" si="1"/>
        <v>3724800</v>
      </c>
      <c r="H12" s="21">
        <f t="shared" si="2"/>
        <v>1862400</v>
      </c>
    </row>
    <row r="13" spans="1:8" ht="15.75" x14ac:dyDescent="0.25">
      <c r="A13" s="4">
        <v>4</v>
      </c>
      <c r="B13" s="34" t="s">
        <v>149</v>
      </c>
      <c r="C13" s="34" t="s">
        <v>1</v>
      </c>
      <c r="D13" s="34" t="s">
        <v>147</v>
      </c>
      <c r="E13" s="6">
        <v>9280000</v>
      </c>
      <c r="F13" s="21">
        <f t="shared" si="0"/>
        <v>5568000</v>
      </c>
      <c r="G13" s="21">
        <f t="shared" si="1"/>
        <v>3712000</v>
      </c>
      <c r="H13" s="21">
        <f t="shared" si="2"/>
        <v>1856000</v>
      </c>
    </row>
    <row r="14" spans="1:8" ht="15.75" x14ac:dyDescent="0.25">
      <c r="A14" s="4">
        <v>5</v>
      </c>
      <c r="B14" s="34" t="s">
        <v>150</v>
      </c>
      <c r="C14" s="34" t="s">
        <v>143</v>
      </c>
      <c r="D14" s="34" t="s">
        <v>149</v>
      </c>
      <c r="E14" s="6">
        <v>9312000</v>
      </c>
      <c r="F14" s="21">
        <f t="shared" si="0"/>
        <v>5587200</v>
      </c>
      <c r="G14" s="21">
        <f t="shared" si="1"/>
        <v>3724800</v>
      </c>
      <c r="H14" s="21">
        <f t="shared" si="2"/>
        <v>1862400</v>
      </c>
    </row>
    <row r="15" spans="1:8" ht="47.25" x14ac:dyDescent="0.25">
      <c r="A15" s="4">
        <v>6</v>
      </c>
      <c r="B15" s="34" t="s">
        <v>147</v>
      </c>
      <c r="C15" s="34" t="s">
        <v>1</v>
      </c>
      <c r="D15" s="34" t="s">
        <v>151</v>
      </c>
      <c r="E15" s="6">
        <v>8800000</v>
      </c>
      <c r="F15" s="21">
        <f t="shared" si="0"/>
        <v>5280000</v>
      </c>
      <c r="G15" s="21">
        <f t="shared" si="1"/>
        <v>3520000</v>
      </c>
      <c r="H15" s="21">
        <f t="shared" si="2"/>
        <v>1760000</v>
      </c>
    </row>
    <row r="16" spans="1:8" ht="63" x14ac:dyDescent="0.25">
      <c r="A16" s="4">
        <v>7</v>
      </c>
      <c r="B16" s="34" t="s">
        <v>1</v>
      </c>
      <c r="C16" s="34" t="s">
        <v>152</v>
      </c>
      <c r="D16" s="34" t="s">
        <v>153</v>
      </c>
      <c r="E16" s="6">
        <v>9920000</v>
      </c>
      <c r="F16" s="21">
        <f t="shared" si="0"/>
        <v>5952000</v>
      </c>
      <c r="G16" s="21">
        <f t="shared" si="1"/>
        <v>3968000</v>
      </c>
      <c r="H16" s="21">
        <f t="shared" si="2"/>
        <v>1984000</v>
      </c>
    </row>
    <row r="17" spans="1:8" ht="31.5" x14ac:dyDescent="0.25">
      <c r="A17" s="4">
        <v>8</v>
      </c>
      <c r="B17" s="34" t="s">
        <v>154</v>
      </c>
      <c r="C17" s="34" t="s">
        <v>1</v>
      </c>
      <c r="D17" s="34" t="s">
        <v>155</v>
      </c>
      <c r="E17" s="6">
        <v>8960000</v>
      </c>
      <c r="F17" s="21">
        <f t="shared" si="0"/>
        <v>5376000</v>
      </c>
      <c r="G17" s="21">
        <f t="shared" si="1"/>
        <v>3584000</v>
      </c>
      <c r="H17" s="21">
        <f t="shared" si="2"/>
        <v>1792000</v>
      </c>
    </row>
    <row r="18" spans="1:8" ht="15.75" x14ac:dyDescent="0.25">
      <c r="A18" s="4">
        <v>9</v>
      </c>
      <c r="B18" s="34" t="s">
        <v>156</v>
      </c>
      <c r="C18" s="34" t="s">
        <v>1</v>
      </c>
      <c r="D18" s="34" t="s">
        <v>157</v>
      </c>
      <c r="E18" s="6">
        <v>8640000</v>
      </c>
      <c r="F18" s="21">
        <f t="shared" si="0"/>
        <v>5184000</v>
      </c>
      <c r="G18" s="21">
        <f t="shared" si="1"/>
        <v>3456000</v>
      </c>
      <c r="H18" s="21">
        <f t="shared" si="2"/>
        <v>1728000</v>
      </c>
    </row>
    <row r="19" spans="1:8" ht="15.75" x14ac:dyDescent="0.25">
      <c r="A19" s="4">
        <v>10</v>
      </c>
      <c r="B19" s="34" t="s">
        <v>158</v>
      </c>
      <c r="C19" s="34" t="s">
        <v>1</v>
      </c>
      <c r="D19" s="34" t="s">
        <v>159</v>
      </c>
      <c r="E19" s="6">
        <v>8800000</v>
      </c>
      <c r="F19" s="21">
        <f t="shared" si="0"/>
        <v>5280000</v>
      </c>
      <c r="G19" s="21">
        <f t="shared" si="1"/>
        <v>3520000</v>
      </c>
      <c r="H19" s="21">
        <f t="shared" si="2"/>
        <v>1760000</v>
      </c>
    </row>
    <row r="20" spans="1:8" ht="47.25" x14ac:dyDescent="0.25">
      <c r="A20" s="4">
        <v>11</v>
      </c>
      <c r="B20" s="34" t="s">
        <v>160</v>
      </c>
      <c r="C20" s="34" t="s">
        <v>161</v>
      </c>
      <c r="D20" s="34" t="s">
        <v>149</v>
      </c>
      <c r="E20" s="6">
        <v>8240000</v>
      </c>
      <c r="F20" s="21">
        <f t="shared" si="0"/>
        <v>4944000</v>
      </c>
      <c r="G20" s="21">
        <f t="shared" si="1"/>
        <v>3296000</v>
      </c>
      <c r="H20" s="21">
        <f t="shared" si="2"/>
        <v>1648000</v>
      </c>
    </row>
    <row r="21" spans="1:8" ht="31.5" x14ac:dyDescent="0.25">
      <c r="A21" s="4">
        <v>12</v>
      </c>
      <c r="B21" s="34" t="s">
        <v>143</v>
      </c>
      <c r="C21" s="34" t="s">
        <v>162</v>
      </c>
      <c r="D21" s="34" t="s">
        <v>1</v>
      </c>
      <c r="E21" s="6">
        <v>3440000</v>
      </c>
      <c r="F21" s="21">
        <f t="shared" si="0"/>
        <v>2064000</v>
      </c>
      <c r="G21" s="21">
        <f t="shared" si="1"/>
        <v>1376000</v>
      </c>
      <c r="H21" s="21">
        <f t="shared" si="2"/>
        <v>688000</v>
      </c>
    </row>
    <row r="22" spans="1:8" ht="15.75" x14ac:dyDescent="0.25">
      <c r="A22" s="4">
        <v>13</v>
      </c>
      <c r="B22" s="34" t="s">
        <v>163</v>
      </c>
      <c r="C22" s="34" t="s">
        <v>149</v>
      </c>
      <c r="D22" s="34" t="s">
        <v>164</v>
      </c>
      <c r="E22" s="6">
        <v>3360000</v>
      </c>
      <c r="F22" s="21">
        <f t="shared" si="0"/>
        <v>2016000</v>
      </c>
      <c r="G22" s="21">
        <f t="shared" si="1"/>
        <v>1344000</v>
      </c>
      <c r="H22" s="21">
        <f t="shared" si="2"/>
        <v>672000</v>
      </c>
    </row>
    <row r="23" spans="1:8" ht="15.75" x14ac:dyDescent="0.25">
      <c r="A23" s="4">
        <v>14</v>
      </c>
      <c r="B23" s="34" t="s">
        <v>165</v>
      </c>
      <c r="C23" s="34" t="s">
        <v>149</v>
      </c>
      <c r="D23" s="34" t="s">
        <v>144</v>
      </c>
      <c r="E23" s="6">
        <v>3360000</v>
      </c>
      <c r="F23" s="21">
        <f t="shared" si="0"/>
        <v>2016000</v>
      </c>
      <c r="G23" s="21">
        <f t="shared" si="1"/>
        <v>1344000</v>
      </c>
      <c r="H23" s="21">
        <f t="shared" si="2"/>
        <v>672000</v>
      </c>
    </row>
    <row r="24" spans="1:8" ht="31.5" x14ac:dyDescent="0.25">
      <c r="A24" s="4">
        <v>15</v>
      </c>
      <c r="B24" s="34" t="s">
        <v>166</v>
      </c>
      <c r="C24" s="34" t="s">
        <v>1</v>
      </c>
      <c r="D24" s="34" t="s">
        <v>167</v>
      </c>
      <c r="E24" s="6">
        <v>3520000</v>
      </c>
      <c r="F24" s="21">
        <f t="shared" si="0"/>
        <v>2112000</v>
      </c>
      <c r="G24" s="21">
        <f t="shared" si="1"/>
        <v>1408000</v>
      </c>
      <c r="H24" s="21">
        <f t="shared" si="2"/>
        <v>704000</v>
      </c>
    </row>
    <row r="25" spans="1:8" ht="15.75" x14ac:dyDescent="0.25">
      <c r="A25" s="4">
        <v>16</v>
      </c>
      <c r="B25" s="34" t="s">
        <v>149</v>
      </c>
      <c r="C25" s="46" t="s">
        <v>168</v>
      </c>
      <c r="D25" s="46"/>
      <c r="E25" s="6">
        <v>3360000</v>
      </c>
      <c r="F25" s="21">
        <f t="shared" si="0"/>
        <v>2016000</v>
      </c>
      <c r="G25" s="21">
        <f t="shared" si="1"/>
        <v>1344000</v>
      </c>
      <c r="H25" s="21">
        <f t="shared" si="2"/>
        <v>672000</v>
      </c>
    </row>
    <row r="26" spans="1:8" ht="31.5" x14ac:dyDescent="0.25">
      <c r="A26" s="4">
        <v>17</v>
      </c>
      <c r="B26" s="34" t="s">
        <v>169</v>
      </c>
      <c r="C26" s="34" t="s">
        <v>1</v>
      </c>
      <c r="D26" s="34" t="s">
        <v>167</v>
      </c>
      <c r="E26" s="6">
        <v>2080000</v>
      </c>
      <c r="F26" s="21">
        <f t="shared" si="0"/>
        <v>1248000</v>
      </c>
      <c r="G26" s="21">
        <f t="shared" si="1"/>
        <v>832000</v>
      </c>
      <c r="H26" s="21">
        <f t="shared" si="2"/>
        <v>416000</v>
      </c>
    </row>
    <row r="27" spans="1:8" ht="31.5" x14ac:dyDescent="0.25">
      <c r="A27" s="4">
        <v>18</v>
      </c>
      <c r="B27" s="34" t="s">
        <v>170</v>
      </c>
      <c r="C27" s="34" t="s">
        <v>1</v>
      </c>
      <c r="D27" s="34" t="s">
        <v>167</v>
      </c>
      <c r="E27" s="6">
        <v>2080000</v>
      </c>
      <c r="F27" s="21">
        <f t="shared" si="0"/>
        <v>1248000</v>
      </c>
      <c r="G27" s="21">
        <f t="shared" si="1"/>
        <v>832000</v>
      </c>
      <c r="H27" s="21">
        <f t="shared" si="2"/>
        <v>416000</v>
      </c>
    </row>
    <row r="28" spans="1:8" ht="31.5" x14ac:dyDescent="0.25">
      <c r="A28" s="4">
        <v>19</v>
      </c>
      <c r="B28" s="34" t="s">
        <v>171</v>
      </c>
      <c r="C28" s="46" t="s">
        <v>172</v>
      </c>
      <c r="D28" s="46"/>
      <c r="E28" s="6">
        <v>2160000</v>
      </c>
      <c r="F28" s="21">
        <f t="shared" si="0"/>
        <v>1296000</v>
      </c>
      <c r="G28" s="21">
        <f t="shared" si="1"/>
        <v>864000</v>
      </c>
      <c r="H28" s="21">
        <f t="shared" si="2"/>
        <v>432000</v>
      </c>
    </row>
    <row r="29" spans="1:8" ht="31.5" x14ac:dyDescent="0.25">
      <c r="A29" s="4">
        <v>20</v>
      </c>
      <c r="B29" s="34" t="s">
        <v>173</v>
      </c>
      <c r="C29" s="46" t="s">
        <v>174</v>
      </c>
      <c r="D29" s="46"/>
      <c r="E29" s="6">
        <v>2240000</v>
      </c>
      <c r="F29" s="21">
        <f t="shared" si="0"/>
        <v>1344000</v>
      </c>
      <c r="G29" s="21">
        <f t="shared" si="1"/>
        <v>896000</v>
      </c>
      <c r="H29" s="21">
        <f t="shared" si="2"/>
        <v>448000</v>
      </c>
    </row>
    <row r="30" spans="1:8" ht="31.5" x14ac:dyDescent="0.25">
      <c r="A30" s="4">
        <v>21</v>
      </c>
      <c r="B30" s="34" t="s">
        <v>175</v>
      </c>
      <c r="C30" s="34" t="s">
        <v>176</v>
      </c>
      <c r="D30" s="34" t="s">
        <v>177</v>
      </c>
      <c r="E30" s="6">
        <v>2080000</v>
      </c>
      <c r="F30" s="21">
        <f t="shared" si="0"/>
        <v>1248000</v>
      </c>
      <c r="G30" s="21">
        <f t="shared" si="1"/>
        <v>832000</v>
      </c>
      <c r="H30" s="21">
        <f t="shared" si="2"/>
        <v>416000</v>
      </c>
    </row>
    <row r="31" spans="1:8" ht="15.75" x14ac:dyDescent="0.25">
      <c r="A31" s="4">
        <v>22</v>
      </c>
      <c r="B31" s="34" t="s">
        <v>178</v>
      </c>
      <c r="C31" s="46" t="s">
        <v>179</v>
      </c>
      <c r="D31" s="46"/>
      <c r="E31" s="6">
        <v>2080000</v>
      </c>
      <c r="F31" s="21">
        <f>E31*0.6</f>
        <v>1248000</v>
      </c>
      <c r="G31" s="21">
        <f t="shared" si="1"/>
        <v>832000</v>
      </c>
      <c r="H31" s="21">
        <f t="shared" si="2"/>
        <v>416000</v>
      </c>
    </row>
    <row r="32" spans="1:8" ht="15.75" x14ac:dyDescent="0.25">
      <c r="A32" s="4">
        <v>23</v>
      </c>
      <c r="B32" s="34" t="s">
        <v>180</v>
      </c>
      <c r="C32" s="46" t="s">
        <v>181</v>
      </c>
      <c r="D32" s="46"/>
      <c r="E32" s="6">
        <v>2080000</v>
      </c>
      <c r="F32" s="21">
        <f t="shared" si="0"/>
        <v>1248000</v>
      </c>
      <c r="G32" s="21">
        <f t="shared" si="1"/>
        <v>832000</v>
      </c>
      <c r="H32" s="21">
        <f t="shared" si="2"/>
        <v>416000</v>
      </c>
    </row>
    <row r="33" spans="1:8" ht="15.75" x14ac:dyDescent="0.25">
      <c r="A33" s="4">
        <v>24</v>
      </c>
      <c r="B33" s="34" t="s">
        <v>182</v>
      </c>
      <c r="C33" s="34" t="s">
        <v>144</v>
      </c>
      <c r="D33" s="34" t="s">
        <v>164</v>
      </c>
      <c r="E33" s="6">
        <v>1120000</v>
      </c>
      <c r="F33" s="21">
        <f t="shared" ref="F33" si="3">E33*0.6</f>
        <v>672000</v>
      </c>
      <c r="G33" s="21">
        <f t="shared" ref="G33" si="4">E33*0.4</f>
        <v>448000</v>
      </c>
      <c r="H33" s="21">
        <f t="shared" ref="H33" si="5">E33*0.2</f>
        <v>224000</v>
      </c>
    </row>
    <row r="34" spans="1:8" ht="31.5" x14ac:dyDescent="0.25">
      <c r="A34" s="4">
        <v>25</v>
      </c>
      <c r="B34" s="34" t="s">
        <v>183</v>
      </c>
      <c r="C34" s="34" t="s">
        <v>176</v>
      </c>
      <c r="D34" s="34" t="s">
        <v>177</v>
      </c>
      <c r="E34" s="6">
        <v>880000</v>
      </c>
      <c r="F34" s="21">
        <f t="shared" si="0"/>
        <v>528000</v>
      </c>
      <c r="G34" s="21">
        <f t="shared" ref="G34:G49" si="6">E34*0.4</f>
        <v>352000</v>
      </c>
      <c r="H34" s="21">
        <f t="shared" ref="H34:H49" si="7">E34*0.2</f>
        <v>176000</v>
      </c>
    </row>
    <row r="35" spans="1:8" ht="31.5" x14ac:dyDescent="0.25">
      <c r="A35" s="4">
        <v>26</v>
      </c>
      <c r="B35" s="34" t="s">
        <v>184</v>
      </c>
      <c r="C35" s="34" t="s">
        <v>176</v>
      </c>
      <c r="D35" s="34" t="s">
        <v>177</v>
      </c>
      <c r="E35" s="6">
        <v>880000</v>
      </c>
      <c r="F35" s="21">
        <f t="shared" si="0"/>
        <v>528000</v>
      </c>
      <c r="G35" s="21">
        <f t="shared" si="6"/>
        <v>352000</v>
      </c>
      <c r="H35" s="21">
        <f t="shared" si="7"/>
        <v>176000</v>
      </c>
    </row>
    <row r="36" spans="1:8" s="20" customFormat="1" ht="31.5" x14ac:dyDescent="0.25">
      <c r="A36" s="27">
        <v>27</v>
      </c>
      <c r="B36" s="34" t="s">
        <v>185</v>
      </c>
      <c r="C36" s="34" t="s">
        <v>176</v>
      </c>
      <c r="D36" s="34" t="s">
        <v>177</v>
      </c>
      <c r="E36" s="21">
        <v>1120000</v>
      </c>
      <c r="F36" s="21">
        <f t="shared" si="0"/>
        <v>672000</v>
      </c>
      <c r="G36" s="21">
        <f t="shared" si="6"/>
        <v>448000</v>
      </c>
      <c r="H36" s="21">
        <f t="shared" si="7"/>
        <v>224000</v>
      </c>
    </row>
    <row r="37" spans="1:8" ht="31.5" x14ac:dyDescent="0.25">
      <c r="A37" s="4">
        <v>28</v>
      </c>
      <c r="B37" s="34" t="s">
        <v>186</v>
      </c>
      <c r="C37" s="34" t="s">
        <v>176</v>
      </c>
      <c r="D37" s="34" t="s">
        <v>177</v>
      </c>
      <c r="E37" s="6">
        <v>880000</v>
      </c>
      <c r="F37" s="21">
        <f t="shared" si="0"/>
        <v>528000</v>
      </c>
      <c r="G37" s="21">
        <f t="shared" si="6"/>
        <v>352000</v>
      </c>
      <c r="H37" s="21">
        <f t="shared" si="7"/>
        <v>176000</v>
      </c>
    </row>
    <row r="38" spans="1:8" ht="31.5" x14ac:dyDescent="0.25">
      <c r="A38" s="4">
        <v>29</v>
      </c>
      <c r="B38" s="34" t="s">
        <v>187</v>
      </c>
      <c r="C38" s="34" t="s">
        <v>176</v>
      </c>
      <c r="D38" s="34" t="s">
        <v>188</v>
      </c>
      <c r="E38" s="6">
        <v>1120000</v>
      </c>
      <c r="F38" s="21">
        <f t="shared" si="0"/>
        <v>672000</v>
      </c>
      <c r="G38" s="21">
        <f t="shared" si="6"/>
        <v>448000</v>
      </c>
      <c r="H38" s="21">
        <f t="shared" si="7"/>
        <v>224000</v>
      </c>
    </row>
    <row r="39" spans="1:8" ht="31.5" x14ac:dyDescent="0.25">
      <c r="A39" s="4">
        <v>30</v>
      </c>
      <c r="B39" s="34" t="s">
        <v>189</v>
      </c>
      <c r="C39" s="34" t="s">
        <v>176</v>
      </c>
      <c r="D39" s="34" t="s">
        <v>177</v>
      </c>
      <c r="E39" s="6">
        <v>880000</v>
      </c>
      <c r="F39" s="21">
        <f t="shared" si="0"/>
        <v>528000</v>
      </c>
      <c r="G39" s="21">
        <f t="shared" si="6"/>
        <v>352000</v>
      </c>
      <c r="H39" s="21">
        <f t="shared" si="7"/>
        <v>176000</v>
      </c>
    </row>
    <row r="40" spans="1:8" ht="31.5" x14ac:dyDescent="0.25">
      <c r="A40" s="4">
        <v>31</v>
      </c>
      <c r="B40" s="34" t="s">
        <v>190</v>
      </c>
      <c r="C40" s="34" t="s">
        <v>176</v>
      </c>
      <c r="D40" s="34" t="s">
        <v>188</v>
      </c>
      <c r="E40" s="6">
        <v>1120000</v>
      </c>
      <c r="F40" s="21">
        <f t="shared" si="0"/>
        <v>672000</v>
      </c>
      <c r="G40" s="21">
        <f t="shared" si="6"/>
        <v>448000</v>
      </c>
      <c r="H40" s="21">
        <f t="shared" si="7"/>
        <v>224000</v>
      </c>
    </row>
    <row r="41" spans="1:8" ht="31.5" x14ac:dyDescent="0.25">
      <c r="A41" s="4">
        <v>32</v>
      </c>
      <c r="B41" s="34" t="s">
        <v>191</v>
      </c>
      <c r="C41" s="34" t="s">
        <v>176</v>
      </c>
      <c r="D41" s="34" t="s">
        <v>188</v>
      </c>
      <c r="E41" s="6">
        <v>1120000</v>
      </c>
      <c r="F41" s="21">
        <f t="shared" si="0"/>
        <v>672000</v>
      </c>
      <c r="G41" s="21">
        <f t="shared" si="6"/>
        <v>448000</v>
      </c>
      <c r="H41" s="21">
        <f t="shared" si="7"/>
        <v>224000</v>
      </c>
    </row>
    <row r="42" spans="1:8" ht="31.5" x14ac:dyDescent="0.25">
      <c r="A42" s="4">
        <v>33</v>
      </c>
      <c r="B42" s="34" t="s">
        <v>192</v>
      </c>
      <c r="C42" s="34" t="s">
        <v>176</v>
      </c>
      <c r="D42" s="34" t="s">
        <v>188</v>
      </c>
      <c r="E42" s="6">
        <v>1120000</v>
      </c>
      <c r="F42" s="21">
        <f t="shared" si="0"/>
        <v>672000</v>
      </c>
      <c r="G42" s="21">
        <f t="shared" si="6"/>
        <v>448000</v>
      </c>
      <c r="H42" s="21">
        <f t="shared" si="7"/>
        <v>224000</v>
      </c>
    </row>
    <row r="43" spans="1:8" ht="31.5" x14ac:dyDescent="0.25">
      <c r="A43" s="4">
        <v>34</v>
      </c>
      <c r="B43" s="34" t="s">
        <v>193</v>
      </c>
      <c r="C43" s="34" t="s">
        <v>194</v>
      </c>
      <c r="D43" s="34" t="s">
        <v>158</v>
      </c>
      <c r="E43" s="6">
        <v>1120000</v>
      </c>
      <c r="F43" s="21">
        <f t="shared" si="0"/>
        <v>672000</v>
      </c>
      <c r="G43" s="21">
        <f t="shared" si="6"/>
        <v>448000</v>
      </c>
      <c r="H43" s="21">
        <f t="shared" si="7"/>
        <v>224000</v>
      </c>
    </row>
    <row r="44" spans="1:8" ht="31.5" x14ac:dyDescent="0.25">
      <c r="A44" s="4">
        <v>35</v>
      </c>
      <c r="B44" s="34" t="s">
        <v>195</v>
      </c>
      <c r="C44" s="34" t="s">
        <v>176</v>
      </c>
      <c r="D44" s="34" t="s">
        <v>188</v>
      </c>
      <c r="E44" s="6">
        <v>880000</v>
      </c>
      <c r="F44" s="21">
        <f t="shared" si="0"/>
        <v>528000</v>
      </c>
      <c r="G44" s="21">
        <f t="shared" si="6"/>
        <v>352000</v>
      </c>
      <c r="H44" s="21">
        <f t="shared" si="7"/>
        <v>176000</v>
      </c>
    </row>
    <row r="45" spans="1:8" ht="31.5" x14ac:dyDescent="0.25">
      <c r="A45" s="4">
        <v>36</v>
      </c>
      <c r="B45" s="34" t="s">
        <v>196</v>
      </c>
      <c r="C45" s="34" t="s">
        <v>176</v>
      </c>
      <c r="D45" s="34" t="s">
        <v>188</v>
      </c>
      <c r="E45" s="6">
        <v>1120000</v>
      </c>
      <c r="F45" s="21">
        <f t="shared" si="0"/>
        <v>672000</v>
      </c>
      <c r="G45" s="21">
        <f t="shared" si="6"/>
        <v>448000</v>
      </c>
      <c r="H45" s="21">
        <f t="shared" si="7"/>
        <v>224000</v>
      </c>
    </row>
    <row r="46" spans="1:8" ht="31.5" x14ac:dyDescent="0.25">
      <c r="A46" s="4">
        <v>37</v>
      </c>
      <c r="B46" s="34" t="s">
        <v>197</v>
      </c>
      <c r="C46" s="34" t="s">
        <v>176</v>
      </c>
      <c r="D46" s="34" t="s">
        <v>177</v>
      </c>
      <c r="E46" s="6">
        <v>880000</v>
      </c>
      <c r="F46" s="21">
        <f t="shared" si="0"/>
        <v>528000</v>
      </c>
      <c r="G46" s="21">
        <f t="shared" si="6"/>
        <v>352000</v>
      </c>
      <c r="H46" s="21">
        <f t="shared" si="7"/>
        <v>176000</v>
      </c>
    </row>
    <row r="47" spans="1:8" ht="31.5" x14ac:dyDescent="0.25">
      <c r="A47" s="4">
        <v>38</v>
      </c>
      <c r="B47" s="34" t="s">
        <v>198</v>
      </c>
      <c r="C47" s="34" t="s">
        <v>176</v>
      </c>
      <c r="D47" s="34" t="s">
        <v>177</v>
      </c>
      <c r="E47" s="6">
        <v>880000</v>
      </c>
      <c r="F47" s="21">
        <f t="shared" si="0"/>
        <v>528000</v>
      </c>
      <c r="G47" s="21">
        <f t="shared" si="6"/>
        <v>352000</v>
      </c>
      <c r="H47" s="21">
        <f t="shared" si="7"/>
        <v>176000</v>
      </c>
    </row>
    <row r="48" spans="1:8" ht="31.5" x14ac:dyDescent="0.25">
      <c r="A48" s="4">
        <v>39</v>
      </c>
      <c r="B48" s="34" t="s">
        <v>199</v>
      </c>
      <c r="C48" s="34" t="s">
        <v>176</v>
      </c>
      <c r="D48" s="34" t="s">
        <v>177</v>
      </c>
      <c r="E48" s="6">
        <v>880000</v>
      </c>
      <c r="F48" s="21">
        <f t="shared" si="0"/>
        <v>528000</v>
      </c>
      <c r="G48" s="21">
        <f t="shared" si="6"/>
        <v>352000</v>
      </c>
      <c r="H48" s="21">
        <f t="shared" si="7"/>
        <v>176000</v>
      </c>
    </row>
    <row r="49" spans="1:8" ht="31.5" x14ac:dyDescent="0.25">
      <c r="A49" s="4">
        <v>40</v>
      </c>
      <c r="B49" s="34" t="s">
        <v>200</v>
      </c>
      <c r="C49" s="34" t="s">
        <v>201</v>
      </c>
      <c r="D49" s="34" t="s">
        <v>202</v>
      </c>
      <c r="E49" s="6">
        <v>1120000</v>
      </c>
      <c r="F49" s="21">
        <f t="shared" si="0"/>
        <v>672000</v>
      </c>
      <c r="G49" s="21">
        <f t="shared" si="6"/>
        <v>448000</v>
      </c>
      <c r="H49" s="21">
        <f t="shared" si="7"/>
        <v>224000</v>
      </c>
    </row>
    <row r="50" spans="1:8" ht="15.75" x14ac:dyDescent="0.25">
      <c r="A50" s="4">
        <v>41</v>
      </c>
      <c r="B50" s="34" t="s">
        <v>203</v>
      </c>
      <c r="C50" s="34" t="s">
        <v>176</v>
      </c>
      <c r="D50" s="34" t="s">
        <v>188</v>
      </c>
      <c r="E50" s="8">
        <v>880000</v>
      </c>
      <c r="F50" s="21">
        <f t="shared" ref="F50" si="8">E50*0.6</f>
        <v>528000</v>
      </c>
      <c r="G50" s="21">
        <f t="shared" ref="G50" si="9">E50*0.4</f>
        <v>352000</v>
      </c>
      <c r="H50" s="21">
        <f t="shared" ref="H50" si="10">E50*0.2</f>
        <v>176000</v>
      </c>
    </row>
    <row r="51" spans="1:8" ht="15.75" x14ac:dyDescent="0.25">
      <c r="A51" s="4">
        <v>42</v>
      </c>
      <c r="B51" s="34" t="s">
        <v>204</v>
      </c>
      <c r="C51" s="34" t="s">
        <v>176</v>
      </c>
      <c r="D51" s="34" t="s">
        <v>188</v>
      </c>
      <c r="E51" s="6">
        <v>880000</v>
      </c>
      <c r="F51" s="21">
        <f t="shared" si="0"/>
        <v>528000</v>
      </c>
      <c r="G51" s="21">
        <f t="shared" ref="G51:G52" si="11">E51*0.4</f>
        <v>352000</v>
      </c>
      <c r="H51" s="21">
        <f t="shared" ref="H51:H52" si="12">E51*0.2</f>
        <v>176000</v>
      </c>
    </row>
    <row r="52" spans="1:8" ht="15.75" x14ac:dyDescent="0.25">
      <c r="A52" s="4">
        <v>43</v>
      </c>
      <c r="B52" s="46" t="s">
        <v>205</v>
      </c>
      <c r="C52" s="46"/>
      <c r="D52" s="46"/>
      <c r="E52" s="6">
        <v>880000</v>
      </c>
      <c r="F52" s="21">
        <f t="shared" si="0"/>
        <v>528000</v>
      </c>
      <c r="G52" s="21">
        <f t="shared" si="11"/>
        <v>352000</v>
      </c>
      <c r="H52" s="21">
        <f t="shared" si="12"/>
        <v>176000</v>
      </c>
    </row>
    <row r="53" spans="1:8" ht="15.75" x14ac:dyDescent="0.25">
      <c r="A53" s="51" t="s">
        <v>132</v>
      </c>
      <c r="B53" s="51"/>
      <c r="C53" s="51"/>
      <c r="D53" s="51"/>
      <c r="E53" s="51"/>
      <c r="F53" s="51"/>
      <c r="G53" s="51"/>
      <c r="H53" s="51"/>
    </row>
    <row r="54" spans="1:8" ht="15.75" x14ac:dyDescent="0.25">
      <c r="A54" s="44" t="s">
        <v>10</v>
      </c>
      <c r="B54" s="44"/>
      <c r="C54" s="44"/>
      <c r="D54" s="44"/>
      <c r="E54" s="45"/>
      <c r="F54" s="45"/>
      <c r="G54" s="45"/>
      <c r="H54" s="45"/>
    </row>
    <row r="55" spans="1:8" ht="15.75" x14ac:dyDescent="0.25">
      <c r="A55" s="4">
        <v>1</v>
      </c>
      <c r="B55" s="7" t="s">
        <v>142</v>
      </c>
      <c r="C55" s="23"/>
      <c r="D55" s="24"/>
      <c r="E55" s="6">
        <v>336000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7">
    <mergeCell ref="A54:H54"/>
    <mergeCell ref="A7:A8"/>
    <mergeCell ref="B7:B8"/>
    <mergeCell ref="C7:D7"/>
    <mergeCell ref="E7:H7"/>
    <mergeCell ref="A53:H53"/>
    <mergeCell ref="C25:D25"/>
    <mergeCell ref="C28:D28"/>
    <mergeCell ref="C29:D29"/>
    <mergeCell ref="C31:D31"/>
    <mergeCell ref="C32:D32"/>
    <mergeCell ref="B52:D52"/>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57"/>
  <sheetViews>
    <sheetView view="pageBreakPreview" zoomScaleNormal="100" zoomScaleSheetLayoutView="100" workbookViewId="0">
      <selection activeCell="E20" sqref="E20"/>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6" t="s">
        <v>207</v>
      </c>
      <c r="B2" s="56"/>
      <c r="C2" s="14"/>
      <c r="D2" s="14"/>
      <c r="E2" s="15"/>
      <c r="F2" s="15"/>
      <c r="G2" s="48" t="s">
        <v>133</v>
      </c>
      <c r="H2" s="48"/>
    </row>
    <row r="3" spans="1:8" ht="15.75" x14ac:dyDescent="0.25">
      <c r="A3" s="13"/>
      <c r="B3" s="14"/>
      <c r="C3" s="14"/>
      <c r="D3" s="14"/>
      <c r="E3" s="15"/>
      <c r="F3" s="15"/>
      <c r="G3" s="15"/>
      <c r="H3" s="15"/>
    </row>
    <row r="4" spans="1:8" ht="15.75" x14ac:dyDescent="0.25">
      <c r="A4" s="53" t="s">
        <v>229</v>
      </c>
      <c r="B4" s="53"/>
      <c r="C4" s="53"/>
      <c r="D4" s="53"/>
      <c r="E4" s="53"/>
      <c r="F4" s="53"/>
      <c r="G4" s="53"/>
      <c r="H4" s="53"/>
    </row>
    <row r="5" spans="1:8" ht="15.75" x14ac:dyDescent="0.25">
      <c r="A5" s="49" t="s">
        <v>130</v>
      </c>
      <c r="B5" s="49"/>
      <c r="C5" s="49"/>
      <c r="D5" s="49"/>
      <c r="E5" s="49"/>
      <c r="F5" s="49"/>
      <c r="G5" s="49"/>
      <c r="H5" s="49"/>
    </row>
    <row r="6" spans="1:8" ht="15.75" x14ac:dyDescent="0.25">
      <c r="A6" s="50" t="s">
        <v>7</v>
      </c>
      <c r="B6" s="50"/>
      <c r="C6" s="50"/>
      <c r="D6" s="50"/>
      <c r="E6" s="50"/>
      <c r="F6" s="50"/>
      <c r="G6" s="50"/>
      <c r="H6" s="50"/>
    </row>
    <row r="7" spans="1:8" ht="15.75" x14ac:dyDescent="0.25">
      <c r="A7" s="52" t="s">
        <v>3</v>
      </c>
      <c r="B7" s="52" t="s">
        <v>4</v>
      </c>
      <c r="C7" s="52" t="s">
        <v>5</v>
      </c>
      <c r="D7" s="52"/>
      <c r="E7" s="52" t="s">
        <v>230</v>
      </c>
      <c r="F7" s="52"/>
      <c r="G7" s="52"/>
      <c r="H7" s="52"/>
    </row>
    <row r="8" spans="1:8" ht="15.75" x14ac:dyDescent="0.25">
      <c r="A8" s="52"/>
      <c r="B8" s="52"/>
      <c r="C8" s="9" t="s">
        <v>8</v>
      </c>
      <c r="D8" s="9" t="s">
        <v>9</v>
      </c>
      <c r="E8" s="16" t="s">
        <v>6</v>
      </c>
      <c r="F8" s="16" t="s">
        <v>116</v>
      </c>
      <c r="G8" s="16" t="s">
        <v>117</v>
      </c>
      <c r="H8" s="16" t="s">
        <v>118</v>
      </c>
    </row>
    <row r="9" spans="1:8" ht="15.75" x14ac:dyDescent="0.25">
      <c r="A9" s="4">
        <v>1</v>
      </c>
      <c r="B9" s="55" t="s">
        <v>208</v>
      </c>
      <c r="C9" s="55"/>
      <c r="D9" s="55"/>
      <c r="E9" s="6">
        <f>+'5.1. Đất ở tại nông thôn'!E9*0.8</f>
        <v>552000</v>
      </c>
      <c r="F9" s="21">
        <f t="shared" ref="F9:F16" si="0">E9*0.6</f>
        <v>331200</v>
      </c>
      <c r="G9" s="21">
        <f t="shared" ref="G9:G16" si="1">E9*0.4</f>
        <v>220800</v>
      </c>
      <c r="H9" s="21"/>
    </row>
    <row r="10" spans="1:8" ht="15.75" x14ac:dyDescent="0.25">
      <c r="A10" s="4">
        <f>A9+1</f>
        <v>2</v>
      </c>
      <c r="B10" s="55" t="s">
        <v>209</v>
      </c>
      <c r="C10" s="55"/>
      <c r="D10" s="55"/>
      <c r="E10" s="6">
        <f>+'5.1. Đất ở tại nông thôn'!E10*0.8</f>
        <v>536000</v>
      </c>
      <c r="F10" s="21">
        <f t="shared" si="0"/>
        <v>321600</v>
      </c>
      <c r="G10" s="21">
        <f t="shared" si="1"/>
        <v>214400</v>
      </c>
      <c r="H10" s="21"/>
    </row>
    <row r="11" spans="1:8" ht="31.5" x14ac:dyDescent="0.25">
      <c r="A11" s="4">
        <f t="shared" ref="A11:A16" si="2">A10+1</f>
        <v>3</v>
      </c>
      <c r="B11" s="29" t="s">
        <v>210</v>
      </c>
      <c r="C11" s="29" t="s">
        <v>211</v>
      </c>
      <c r="D11" s="29" t="s">
        <v>212</v>
      </c>
      <c r="E11" s="6">
        <f>+'5.1. Đất ở tại nông thôn'!E11*0.8</f>
        <v>424000</v>
      </c>
      <c r="F11" s="21">
        <f t="shared" si="0"/>
        <v>254400</v>
      </c>
      <c r="G11" s="21">
        <f t="shared" si="1"/>
        <v>169600</v>
      </c>
      <c r="H11" s="21"/>
    </row>
    <row r="12" spans="1:8" ht="31.5" x14ac:dyDescent="0.25">
      <c r="A12" s="4">
        <f t="shared" si="2"/>
        <v>4</v>
      </c>
      <c r="B12" s="29" t="s">
        <v>213</v>
      </c>
      <c r="C12" s="29" t="s">
        <v>214</v>
      </c>
      <c r="D12" s="29" t="s">
        <v>215</v>
      </c>
      <c r="E12" s="6">
        <f>+'5.1. Đất ở tại nông thôn'!E12*0.8</f>
        <v>536000</v>
      </c>
      <c r="F12" s="21">
        <f t="shared" ref="F12:F15" si="3">E12*0.6</f>
        <v>321600</v>
      </c>
      <c r="G12" s="21">
        <f t="shared" ref="G12:G15" si="4">E12*0.4</f>
        <v>214400</v>
      </c>
      <c r="H12" s="21"/>
    </row>
    <row r="13" spans="1:8" ht="31.5" x14ac:dyDescent="0.25">
      <c r="A13" s="4">
        <f t="shared" si="2"/>
        <v>5</v>
      </c>
      <c r="B13" s="29" t="s">
        <v>216</v>
      </c>
      <c r="C13" s="29" t="s">
        <v>215</v>
      </c>
      <c r="D13" s="29" t="s">
        <v>217</v>
      </c>
      <c r="E13" s="6">
        <f>+'5.1. Đất ở tại nông thôn'!E13*0.8</f>
        <v>424000</v>
      </c>
      <c r="F13" s="21">
        <f t="shared" si="3"/>
        <v>254400</v>
      </c>
      <c r="G13" s="21">
        <f t="shared" si="4"/>
        <v>169600</v>
      </c>
      <c r="H13" s="21"/>
    </row>
    <row r="14" spans="1:8" ht="31.5" x14ac:dyDescent="0.25">
      <c r="A14" s="4">
        <f t="shared" si="2"/>
        <v>6</v>
      </c>
      <c r="B14" s="29" t="s">
        <v>218</v>
      </c>
      <c r="C14" s="29" t="s">
        <v>217</v>
      </c>
      <c r="D14" s="29" t="s">
        <v>219</v>
      </c>
      <c r="E14" s="6">
        <f>+'5.1. Đất ở tại nông thôn'!E14*0.8</f>
        <v>264000</v>
      </c>
      <c r="F14" s="21">
        <f t="shared" si="3"/>
        <v>158400</v>
      </c>
      <c r="G14" s="21"/>
      <c r="H14" s="21"/>
    </row>
    <row r="15" spans="1:8" ht="15.75" x14ac:dyDescent="0.25">
      <c r="A15" s="4">
        <f t="shared" si="2"/>
        <v>7</v>
      </c>
      <c r="B15" s="55" t="s">
        <v>220</v>
      </c>
      <c r="C15" s="55"/>
      <c r="D15" s="55"/>
      <c r="E15" s="6">
        <f>+'5.1. Đất ở tại nông thôn'!E15*0.8</f>
        <v>320000</v>
      </c>
      <c r="F15" s="21">
        <f t="shared" si="3"/>
        <v>192000</v>
      </c>
      <c r="G15" s="21">
        <f t="shared" si="4"/>
        <v>128000</v>
      </c>
      <c r="H15" s="21"/>
    </row>
    <row r="16" spans="1:8" ht="15.75" x14ac:dyDescent="0.25">
      <c r="A16" s="4">
        <f t="shared" si="2"/>
        <v>8</v>
      </c>
      <c r="B16" s="29" t="s">
        <v>221</v>
      </c>
      <c r="C16" s="29" t="s">
        <v>222</v>
      </c>
      <c r="D16" s="29" t="s">
        <v>223</v>
      </c>
      <c r="E16" s="6">
        <f>+'5.1. Đất ở tại nông thôn'!E16*0.8</f>
        <v>264000</v>
      </c>
      <c r="F16" s="21">
        <f t="shared" si="0"/>
        <v>158400</v>
      </c>
      <c r="G16" s="21">
        <f t="shared" si="1"/>
        <v>105600</v>
      </c>
      <c r="H16" s="21"/>
    </row>
    <row r="17" spans="1:11" ht="15.75" x14ac:dyDescent="0.25">
      <c r="A17" s="51" t="s">
        <v>134</v>
      </c>
      <c r="B17" s="51"/>
      <c r="C17" s="51"/>
      <c r="D17" s="51"/>
      <c r="E17" s="51"/>
      <c r="F17" s="51"/>
      <c r="G17" s="51"/>
      <c r="H17" s="51"/>
    </row>
    <row r="18" spans="1:11" ht="15.75" x14ac:dyDescent="0.25">
      <c r="A18" s="44" t="s">
        <v>11</v>
      </c>
      <c r="B18" s="44"/>
      <c r="C18" s="44"/>
      <c r="D18" s="44"/>
      <c r="E18" s="44"/>
      <c r="F18" s="44"/>
      <c r="G18" s="44"/>
      <c r="H18" s="44"/>
    </row>
    <row r="19" spans="1:11" ht="15.75" x14ac:dyDescent="0.25">
      <c r="A19" s="4">
        <v>1</v>
      </c>
      <c r="B19" s="39" t="s">
        <v>226</v>
      </c>
      <c r="C19" s="41"/>
      <c r="D19" s="25"/>
      <c r="E19" s="6">
        <f>+'5.1. Đất ở tại nông thôn'!E19*0.8</f>
        <v>176000</v>
      </c>
      <c r="F19" s="21"/>
      <c r="G19" s="21"/>
      <c r="H19" s="6"/>
    </row>
    <row r="20" spans="1:11" ht="31.5" x14ac:dyDescent="0.25">
      <c r="A20" s="4">
        <v>2</v>
      </c>
      <c r="B20" s="31" t="s">
        <v>227</v>
      </c>
      <c r="C20" s="41"/>
      <c r="D20" s="25"/>
      <c r="E20" s="6">
        <f>+'5.1. Đất ở tại nông thôn'!E20*0.8</f>
        <v>136000</v>
      </c>
      <c r="F20" s="21"/>
      <c r="G20" s="21"/>
      <c r="H20" s="6"/>
    </row>
    <row r="21" spans="1:11" ht="62.25" customHeight="1" x14ac:dyDescent="0.25">
      <c r="A21" s="14"/>
      <c r="B21" s="14"/>
      <c r="C21" s="14"/>
      <c r="D21" s="14"/>
      <c r="E21" s="15"/>
      <c r="F21" s="15"/>
      <c r="G21" s="15"/>
      <c r="H21" s="15"/>
    </row>
    <row r="22" spans="1:11" ht="62.25" customHeight="1" x14ac:dyDescent="0.25">
      <c r="A22" s="14"/>
      <c r="B22" s="14"/>
      <c r="C22" s="14"/>
      <c r="D22" s="14"/>
      <c r="E22" s="15"/>
      <c r="F22" s="15"/>
      <c r="G22" s="15"/>
      <c r="H22" s="15"/>
    </row>
    <row r="23" spans="1:11" ht="62.25" customHeight="1" x14ac:dyDescent="0.25">
      <c r="A23" s="14"/>
      <c r="B23" s="14"/>
      <c r="C23" s="14"/>
      <c r="D23" s="14"/>
      <c r="E23" s="15"/>
      <c r="F23" s="15"/>
      <c r="G23" s="15"/>
      <c r="H23" s="15"/>
    </row>
    <row r="24" spans="1:11" ht="62.25" customHeight="1" thickBot="1" x14ac:dyDescent="0.3">
      <c r="A24" s="14"/>
      <c r="B24" s="54"/>
      <c r="C24" s="54"/>
      <c r="D24" s="54"/>
      <c r="E24" s="15"/>
      <c r="F24" s="15"/>
      <c r="G24" s="15"/>
      <c r="H24" s="15"/>
      <c r="I24" s="14"/>
      <c r="J24" s="14"/>
      <c r="K24" s="14"/>
    </row>
    <row r="25" spans="1:11" ht="62.25" customHeight="1" x14ac:dyDescent="0.25">
      <c r="A25" s="14"/>
      <c r="B25" s="14"/>
      <c r="C25" s="14"/>
      <c r="D25" s="14"/>
      <c r="E25" s="15"/>
      <c r="F25" s="15"/>
      <c r="G25" s="15"/>
      <c r="H25" s="15"/>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sheetData>
  <mergeCells count="15">
    <mergeCell ref="A18:H18"/>
    <mergeCell ref="B24:D24"/>
    <mergeCell ref="A7:A8"/>
    <mergeCell ref="B7:B8"/>
    <mergeCell ref="C7:D7"/>
    <mergeCell ref="E7:H7"/>
    <mergeCell ref="A17:H17"/>
    <mergeCell ref="B9:D9"/>
    <mergeCell ref="B10:D10"/>
    <mergeCell ref="B15:D15"/>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10"/>
  <sheetViews>
    <sheetView view="pageBreakPreview" zoomScaleNormal="100" zoomScaleSheetLayoutView="100" workbookViewId="0">
      <selection activeCell="E52" sqref="E52"/>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7" t="s">
        <v>126</v>
      </c>
      <c r="B2" s="47"/>
      <c r="C2" s="14"/>
      <c r="D2" s="14"/>
      <c r="E2" s="15"/>
      <c r="F2" s="15"/>
      <c r="G2" s="48" t="s">
        <v>127</v>
      </c>
      <c r="H2" s="48"/>
    </row>
    <row r="3" spans="1:8" ht="15.75" x14ac:dyDescent="0.25">
      <c r="A3" s="13"/>
      <c r="B3" s="14"/>
      <c r="C3" s="14"/>
      <c r="D3" s="14"/>
      <c r="E3" s="15"/>
      <c r="F3" s="15"/>
      <c r="G3" s="15"/>
      <c r="H3" s="15"/>
    </row>
    <row r="4" spans="1:8" ht="15.75" x14ac:dyDescent="0.25">
      <c r="A4" s="53" t="s">
        <v>136</v>
      </c>
      <c r="B4" s="53"/>
      <c r="C4" s="53"/>
      <c r="D4" s="53"/>
      <c r="E4" s="53"/>
      <c r="F4" s="53"/>
      <c r="G4" s="53"/>
      <c r="H4" s="53"/>
    </row>
    <row r="5" spans="1:8" ht="15.75" x14ac:dyDescent="0.25">
      <c r="A5" s="49" t="s">
        <v>130</v>
      </c>
      <c r="B5" s="49"/>
      <c r="C5" s="49"/>
      <c r="D5" s="49"/>
      <c r="E5" s="49"/>
      <c r="F5" s="49"/>
      <c r="G5" s="49"/>
      <c r="H5" s="49"/>
    </row>
    <row r="6" spans="1:8" ht="15.75" x14ac:dyDescent="0.25">
      <c r="A6" s="50" t="s">
        <v>7</v>
      </c>
      <c r="B6" s="50"/>
      <c r="C6" s="50"/>
      <c r="D6" s="50"/>
      <c r="E6" s="50"/>
      <c r="F6" s="50"/>
      <c r="G6" s="50"/>
      <c r="H6" s="50"/>
    </row>
    <row r="7" spans="1:8" ht="15.75" x14ac:dyDescent="0.25">
      <c r="A7" s="52" t="s">
        <v>3</v>
      </c>
      <c r="B7" s="52" t="s">
        <v>4</v>
      </c>
      <c r="C7" s="52" t="s">
        <v>5</v>
      </c>
      <c r="D7" s="52"/>
      <c r="E7" s="63" t="s">
        <v>129</v>
      </c>
      <c r="F7" s="64"/>
      <c r="G7" s="64"/>
      <c r="H7" s="65"/>
    </row>
    <row r="8" spans="1:8" ht="15.75" x14ac:dyDescent="0.25">
      <c r="A8" s="52"/>
      <c r="B8" s="52"/>
      <c r="C8" s="9" t="s">
        <v>8</v>
      </c>
      <c r="D8" s="9" t="s">
        <v>9</v>
      </c>
      <c r="E8" s="16" t="s">
        <v>6</v>
      </c>
      <c r="F8" s="17" t="s">
        <v>116</v>
      </c>
      <c r="G8" s="17" t="s">
        <v>117</v>
      </c>
      <c r="H8" s="17" t="s">
        <v>118</v>
      </c>
    </row>
    <row r="9" spans="1:8" s="20" customFormat="1" ht="15.75" x14ac:dyDescent="0.25">
      <c r="A9" s="19" t="s">
        <v>2</v>
      </c>
      <c r="B9" s="18" t="s">
        <v>131</v>
      </c>
      <c r="C9" s="18"/>
      <c r="D9" s="18"/>
      <c r="E9" s="19"/>
      <c r="F9" s="19"/>
      <c r="G9" s="19"/>
      <c r="H9" s="19"/>
    </row>
    <row r="10" spans="1:8" ht="15.75" x14ac:dyDescent="0.25">
      <c r="A10" s="4">
        <v>1</v>
      </c>
      <c r="B10" s="7" t="s">
        <v>14</v>
      </c>
      <c r="C10" s="7" t="s">
        <v>15</v>
      </c>
      <c r="D10" s="7" t="s">
        <v>16</v>
      </c>
      <c r="E10" s="6">
        <v>5200000</v>
      </c>
      <c r="F10" s="21">
        <f>E10*0.6</f>
        <v>3120000</v>
      </c>
      <c r="G10" s="21">
        <f>E10*0.4</f>
        <v>2080000</v>
      </c>
      <c r="H10" s="21">
        <f>E10*0.2</f>
        <v>1040000</v>
      </c>
    </row>
    <row r="11" spans="1:8" ht="47.25" x14ac:dyDescent="0.25">
      <c r="A11" s="4">
        <v>2</v>
      </c>
      <c r="B11" s="7" t="s">
        <v>17</v>
      </c>
      <c r="C11" s="7" t="s">
        <v>18</v>
      </c>
      <c r="D11" s="7" t="s">
        <v>19</v>
      </c>
      <c r="E11" s="6">
        <v>4900000</v>
      </c>
      <c r="F11" s="21">
        <f t="shared" ref="F11:F52" si="0">E11*0.6</f>
        <v>2940000</v>
      </c>
      <c r="G11" s="21">
        <f t="shared" ref="G11:G32" si="1">E11*0.4</f>
        <v>1960000</v>
      </c>
      <c r="H11" s="21">
        <f t="shared" ref="H11:H32" si="2">E11*0.2</f>
        <v>980000</v>
      </c>
    </row>
    <row r="12" spans="1:8" ht="47.25" x14ac:dyDescent="0.25">
      <c r="A12" s="4">
        <v>3</v>
      </c>
      <c r="B12" s="7" t="s">
        <v>20</v>
      </c>
      <c r="C12" s="7" t="s">
        <v>21</v>
      </c>
      <c r="D12" s="7" t="s">
        <v>22</v>
      </c>
      <c r="E12" s="6">
        <v>4300000</v>
      </c>
      <c r="F12" s="21">
        <f t="shared" si="0"/>
        <v>2580000</v>
      </c>
      <c r="G12" s="21">
        <f t="shared" si="1"/>
        <v>1720000</v>
      </c>
      <c r="H12" s="21">
        <f t="shared" si="2"/>
        <v>860000</v>
      </c>
    </row>
    <row r="13" spans="1:8" ht="47.25" x14ac:dyDescent="0.25">
      <c r="A13" s="4">
        <v>4</v>
      </c>
      <c r="B13" s="7" t="s">
        <v>23</v>
      </c>
      <c r="C13" s="7" t="s">
        <v>24</v>
      </c>
      <c r="D13" s="7" t="s">
        <v>25</v>
      </c>
      <c r="E13" s="6">
        <v>4300000</v>
      </c>
      <c r="F13" s="21">
        <f t="shared" si="0"/>
        <v>2580000</v>
      </c>
      <c r="G13" s="21">
        <f t="shared" si="1"/>
        <v>1720000</v>
      </c>
      <c r="H13" s="21">
        <f t="shared" si="2"/>
        <v>860000</v>
      </c>
    </row>
    <row r="14" spans="1:8" ht="47.25" x14ac:dyDescent="0.25">
      <c r="A14" s="4">
        <v>5</v>
      </c>
      <c r="B14" s="7" t="s">
        <v>26</v>
      </c>
      <c r="C14" s="7" t="s">
        <v>22</v>
      </c>
      <c r="D14" s="7" t="s">
        <v>27</v>
      </c>
      <c r="E14" s="6">
        <v>2700000</v>
      </c>
      <c r="F14" s="21">
        <f t="shared" si="0"/>
        <v>1620000</v>
      </c>
      <c r="G14" s="21">
        <f t="shared" si="1"/>
        <v>1080000</v>
      </c>
      <c r="H14" s="21">
        <f t="shared" si="2"/>
        <v>540000</v>
      </c>
    </row>
    <row r="15" spans="1:8" ht="47.25" x14ac:dyDescent="0.25">
      <c r="A15" s="4">
        <v>6</v>
      </c>
      <c r="B15" s="7" t="s">
        <v>28</v>
      </c>
      <c r="C15" s="7" t="s">
        <v>29</v>
      </c>
      <c r="D15" s="7" t="s">
        <v>30</v>
      </c>
      <c r="E15" s="6">
        <v>2600000</v>
      </c>
      <c r="F15" s="21">
        <f t="shared" si="0"/>
        <v>1560000</v>
      </c>
      <c r="G15" s="21">
        <f t="shared" si="1"/>
        <v>1040000</v>
      </c>
      <c r="H15" s="21">
        <f t="shared" si="2"/>
        <v>520000</v>
      </c>
    </row>
    <row r="16" spans="1:8" ht="47.25" x14ac:dyDescent="0.25">
      <c r="A16" s="4">
        <v>7</v>
      </c>
      <c r="B16" s="7" t="s">
        <v>31</v>
      </c>
      <c r="C16" s="7" t="s">
        <v>32</v>
      </c>
      <c r="D16" s="7" t="s">
        <v>33</v>
      </c>
      <c r="E16" s="6">
        <v>2500000</v>
      </c>
      <c r="F16" s="21">
        <f t="shared" si="0"/>
        <v>1500000</v>
      </c>
      <c r="G16" s="21">
        <f t="shared" si="1"/>
        <v>1000000</v>
      </c>
      <c r="H16" s="21">
        <f t="shared" si="2"/>
        <v>500000</v>
      </c>
    </row>
    <row r="17" spans="1:8" ht="47.25" x14ac:dyDescent="0.25">
      <c r="A17" s="4">
        <v>8</v>
      </c>
      <c r="B17" s="7" t="s">
        <v>1</v>
      </c>
      <c r="C17" s="7" t="s">
        <v>34</v>
      </c>
      <c r="D17" s="7" t="s">
        <v>35</v>
      </c>
      <c r="E17" s="6">
        <v>2400000</v>
      </c>
      <c r="F17" s="21">
        <f t="shared" si="0"/>
        <v>1440000</v>
      </c>
      <c r="G17" s="21">
        <f t="shared" si="1"/>
        <v>960000</v>
      </c>
      <c r="H17" s="21">
        <f t="shared" si="2"/>
        <v>480000</v>
      </c>
    </row>
    <row r="18" spans="1:8" ht="47.25" x14ac:dyDescent="0.25">
      <c r="A18" s="4">
        <v>9</v>
      </c>
      <c r="B18" s="7" t="s">
        <v>36</v>
      </c>
      <c r="C18" s="7" t="s">
        <v>37</v>
      </c>
      <c r="D18" s="7" t="s">
        <v>38</v>
      </c>
      <c r="E18" s="6">
        <v>2400000</v>
      </c>
      <c r="F18" s="21">
        <f t="shared" si="0"/>
        <v>1440000</v>
      </c>
      <c r="G18" s="21">
        <f t="shared" si="1"/>
        <v>960000</v>
      </c>
      <c r="H18" s="21">
        <f t="shared" si="2"/>
        <v>480000</v>
      </c>
    </row>
    <row r="19" spans="1:8" ht="15.75" x14ac:dyDescent="0.25">
      <c r="A19" s="4">
        <v>10</v>
      </c>
      <c r="B19" s="7" t="s">
        <v>39</v>
      </c>
      <c r="C19" s="7" t="s">
        <v>0</v>
      </c>
      <c r="D19" s="7" t="s">
        <v>40</v>
      </c>
      <c r="E19" s="6">
        <v>2000000</v>
      </c>
      <c r="F19" s="21">
        <f t="shared" si="0"/>
        <v>1200000</v>
      </c>
      <c r="G19" s="21">
        <f t="shared" si="1"/>
        <v>800000</v>
      </c>
      <c r="H19" s="21">
        <f t="shared" si="2"/>
        <v>400000</v>
      </c>
    </row>
    <row r="20" spans="1:8" ht="63" x14ac:dyDescent="0.25">
      <c r="A20" s="4">
        <v>11</v>
      </c>
      <c r="B20" s="7" t="s">
        <v>41</v>
      </c>
      <c r="C20" s="7" t="s">
        <v>42</v>
      </c>
      <c r="D20" s="7" t="s">
        <v>43</v>
      </c>
      <c r="E20" s="6">
        <v>1700000</v>
      </c>
      <c r="F20" s="21">
        <f t="shared" si="0"/>
        <v>1020000</v>
      </c>
      <c r="G20" s="21">
        <f t="shared" si="1"/>
        <v>680000</v>
      </c>
      <c r="H20" s="21">
        <f t="shared" si="2"/>
        <v>340000</v>
      </c>
    </row>
    <row r="21" spans="1:8" ht="31.5" x14ac:dyDescent="0.25">
      <c r="A21" s="4">
        <v>12</v>
      </c>
      <c r="B21" s="7" t="s">
        <v>12</v>
      </c>
      <c r="C21" s="7" t="s">
        <v>44</v>
      </c>
      <c r="D21" s="7" t="s">
        <v>45</v>
      </c>
      <c r="E21" s="6">
        <v>7000000</v>
      </c>
      <c r="F21" s="21">
        <f t="shared" si="0"/>
        <v>4200000</v>
      </c>
      <c r="G21" s="21">
        <f t="shared" si="1"/>
        <v>2800000</v>
      </c>
      <c r="H21" s="21">
        <f t="shared" si="2"/>
        <v>1400000</v>
      </c>
    </row>
    <row r="22" spans="1:8" ht="31.5" x14ac:dyDescent="0.25">
      <c r="A22" s="4">
        <v>13</v>
      </c>
      <c r="B22" s="7" t="s">
        <v>13</v>
      </c>
      <c r="C22" s="7" t="s">
        <v>45</v>
      </c>
      <c r="D22" s="7" t="s">
        <v>46</v>
      </c>
      <c r="E22" s="6">
        <v>5200000</v>
      </c>
      <c r="F22" s="21">
        <f t="shared" si="0"/>
        <v>3120000</v>
      </c>
      <c r="G22" s="21">
        <f t="shared" si="1"/>
        <v>2080000</v>
      </c>
      <c r="H22" s="21">
        <f t="shared" si="2"/>
        <v>1040000</v>
      </c>
    </row>
    <row r="23" spans="1:8" ht="31.5" x14ac:dyDescent="0.25">
      <c r="A23" s="4">
        <v>14</v>
      </c>
      <c r="B23" s="7" t="s">
        <v>47</v>
      </c>
      <c r="C23" s="7" t="s">
        <v>46</v>
      </c>
      <c r="D23" s="7" t="s">
        <v>48</v>
      </c>
      <c r="E23" s="6">
        <v>3100000</v>
      </c>
      <c r="F23" s="21">
        <f t="shared" si="0"/>
        <v>1860000</v>
      </c>
      <c r="G23" s="21">
        <f t="shared" si="1"/>
        <v>1240000</v>
      </c>
      <c r="H23" s="21">
        <f t="shared" si="2"/>
        <v>620000</v>
      </c>
    </row>
    <row r="24" spans="1:8" ht="15.75" x14ac:dyDescent="0.25">
      <c r="A24" s="4">
        <v>15</v>
      </c>
      <c r="B24" s="7" t="s">
        <v>49</v>
      </c>
      <c r="C24" s="7" t="s">
        <v>48</v>
      </c>
      <c r="D24" s="7" t="s">
        <v>50</v>
      </c>
      <c r="E24" s="6">
        <v>2000000</v>
      </c>
      <c r="F24" s="21">
        <f t="shared" si="0"/>
        <v>1200000</v>
      </c>
      <c r="G24" s="21">
        <f t="shared" si="1"/>
        <v>800000</v>
      </c>
      <c r="H24" s="21">
        <f t="shared" si="2"/>
        <v>400000</v>
      </c>
    </row>
    <row r="25" spans="1:8" ht="15.75" x14ac:dyDescent="0.25">
      <c r="A25" s="4">
        <v>16</v>
      </c>
      <c r="B25" s="7" t="s">
        <v>51</v>
      </c>
      <c r="C25" s="7" t="s">
        <v>50</v>
      </c>
      <c r="D25" s="7" t="s">
        <v>52</v>
      </c>
      <c r="E25" s="6">
        <v>1400000</v>
      </c>
      <c r="F25" s="21">
        <f t="shared" si="0"/>
        <v>840000</v>
      </c>
      <c r="G25" s="21">
        <f t="shared" si="1"/>
        <v>560000</v>
      </c>
      <c r="H25" s="21">
        <f t="shared" si="2"/>
        <v>280000</v>
      </c>
    </row>
    <row r="26" spans="1:8" ht="15.75" x14ac:dyDescent="0.25">
      <c r="A26" s="4">
        <v>17</v>
      </c>
      <c r="B26" s="7" t="s">
        <v>53</v>
      </c>
      <c r="C26" s="7" t="s">
        <v>44</v>
      </c>
      <c r="D26" s="7" t="s">
        <v>15</v>
      </c>
      <c r="E26" s="6">
        <v>7000000</v>
      </c>
      <c r="F26" s="21">
        <f t="shared" si="0"/>
        <v>4200000</v>
      </c>
      <c r="G26" s="21">
        <f t="shared" si="1"/>
        <v>2800000</v>
      </c>
      <c r="H26" s="21">
        <f t="shared" si="2"/>
        <v>1400000</v>
      </c>
    </row>
    <row r="27" spans="1:8" ht="31.5" x14ac:dyDescent="0.25">
      <c r="A27" s="4">
        <v>18</v>
      </c>
      <c r="B27" s="7" t="s">
        <v>54</v>
      </c>
      <c r="C27" s="7" t="s">
        <v>55</v>
      </c>
      <c r="D27" s="7" t="s">
        <v>56</v>
      </c>
      <c r="E27" s="6">
        <v>5100000</v>
      </c>
      <c r="F27" s="21">
        <f t="shared" si="0"/>
        <v>3060000</v>
      </c>
      <c r="G27" s="21">
        <f t="shared" si="1"/>
        <v>2040000</v>
      </c>
      <c r="H27" s="21">
        <f t="shared" si="2"/>
        <v>1020000</v>
      </c>
    </row>
    <row r="28" spans="1:8" ht="31.5" x14ac:dyDescent="0.25">
      <c r="A28" s="4">
        <v>19</v>
      </c>
      <c r="B28" s="7" t="s">
        <v>57</v>
      </c>
      <c r="C28" s="7" t="s">
        <v>58</v>
      </c>
      <c r="D28" s="7" t="s">
        <v>59</v>
      </c>
      <c r="E28" s="6">
        <v>5100000</v>
      </c>
      <c r="F28" s="21">
        <f t="shared" si="0"/>
        <v>3060000</v>
      </c>
      <c r="G28" s="21">
        <f t="shared" si="1"/>
        <v>2040000</v>
      </c>
      <c r="H28" s="21">
        <f t="shared" si="2"/>
        <v>1020000</v>
      </c>
    </row>
    <row r="29" spans="1:8" ht="31.5" x14ac:dyDescent="0.25">
      <c r="A29" s="4">
        <v>20</v>
      </c>
      <c r="B29" s="7" t="s">
        <v>60</v>
      </c>
      <c r="C29" s="7" t="s">
        <v>59</v>
      </c>
      <c r="D29" s="7" t="s">
        <v>61</v>
      </c>
      <c r="E29" s="6">
        <v>2100000</v>
      </c>
      <c r="F29" s="21">
        <f t="shared" si="0"/>
        <v>1260000</v>
      </c>
      <c r="G29" s="21">
        <f t="shared" si="1"/>
        <v>840000</v>
      </c>
      <c r="H29" s="21">
        <f t="shared" si="2"/>
        <v>420000</v>
      </c>
    </row>
    <row r="30" spans="1:8" ht="31.5" x14ac:dyDescent="0.25">
      <c r="A30" s="4">
        <v>21</v>
      </c>
      <c r="B30" s="7" t="s">
        <v>62</v>
      </c>
      <c r="C30" s="7" t="s">
        <v>61</v>
      </c>
      <c r="D30" s="7" t="s">
        <v>63</v>
      </c>
      <c r="E30" s="6">
        <v>1600000</v>
      </c>
      <c r="F30" s="21">
        <f t="shared" si="0"/>
        <v>960000</v>
      </c>
      <c r="G30" s="21">
        <f t="shared" si="1"/>
        <v>640000</v>
      </c>
      <c r="H30" s="21">
        <f t="shared" si="2"/>
        <v>320000</v>
      </c>
    </row>
    <row r="31" spans="1:8" ht="31.5" x14ac:dyDescent="0.25">
      <c r="A31" s="4">
        <v>22</v>
      </c>
      <c r="B31" s="7" t="s">
        <v>64</v>
      </c>
      <c r="C31" s="7" t="s">
        <v>63</v>
      </c>
      <c r="D31" s="7" t="s">
        <v>65</v>
      </c>
      <c r="E31" s="6">
        <v>1000000</v>
      </c>
      <c r="F31" s="21">
        <f>E31*0.6</f>
        <v>600000</v>
      </c>
      <c r="G31" s="21">
        <f t="shared" si="1"/>
        <v>400000</v>
      </c>
      <c r="H31" s="21">
        <f t="shared" si="2"/>
        <v>200000</v>
      </c>
    </row>
    <row r="32" spans="1:8" ht="31.5" x14ac:dyDescent="0.25">
      <c r="A32" s="4">
        <v>23</v>
      </c>
      <c r="B32" s="7" t="s">
        <v>66</v>
      </c>
      <c r="C32" s="7" t="s">
        <v>67</v>
      </c>
      <c r="D32" s="7" t="s">
        <v>68</v>
      </c>
      <c r="E32" s="6">
        <v>600000</v>
      </c>
      <c r="F32" s="21">
        <f t="shared" si="0"/>
        <v>360000</v>
      </c>
      <c r="G32" s="21">
        <f t="shared" si="1"/>
        <v>240000</v>
      </c>
      <c r="H32" s="21">
        <f t="shared" si="2"/>
        <v>120000</v>
      </c>
    </row>
    <row r="33" spans="1:8" ht="47.25" x14ac:dyDescent="0.25">
      <c r="A33" s="4">
        <v>24</v>
      </c>
      <c r="B33" s="7" t="s">
        <v>69</v>
      </c>
      <c r="C33" s="7" t="s">
        <v>70</v>
      </c>
      <c r="D33" s="7" t="s">
        <v>16</v>
      </c>
      <c r="E33" s="6"/>
      <c r="F33" s="21"/>
      <c r="G33" s="21"/>
      <c r="H33" s="21"/>
    </row>
    <row r="34" spans="1:8" ht="47.25" x14ac:dyDescent="0.25">
      <c r="A34" s="4">
        <v>25</v>
      </c>
      <c r="B34" s="7" t="s">
        <v>69</v>
      </c>
      <c r="C34" s="7" t="s">
        <v>16</v>
      </c>
      <c r="D34" s="7" t="s">
        <v>71</v>
      </c>
      <c r="E34" s="6">
        <v>3000000</v>
      </c>
      <c r="F34" s="21">
        <f t="shared" si="0"/>
        <v>1800000</v>
      </c>
      <c r="G34" s="21">
        <f t="shared" ref="G34:G49" si="3">E34*0.4</f>
        <v>1200000</v>
      </c>
      <c r="H34" s="21">
        <f t="shared" ref="H34:H49" si="4">E34*0.2</f>
        <v>600000</v>
      </c>
    </row>
    <row r="35" spans="1:8" ht="15.75" x14ac:dyDescent="0.25">
      <c r="A35" s="4">
        <v>26</v>
      </c>
      <c r="B35" s="7" t="s">
        <v>72</v>
      </c>
      <c r="C35" s="7" t="s">
        <v>71</v>
      </c>
      <c r="D35" s="7" t="s">
        <v>73</v>
      </c>
      <c r="E35" s="6">
        <v>2000000</v>
      </c>
      <c r="F35" s="21">
        <f t="shared" si="0"/>
        <v>1200000</v>
      </c>
      <c r="G35" s="21">
        <f t="shared" si="3"/>
        <v>800000</v>
      </c>
      <c r="H35" s="21">
        <f t="shared" si="4"/>
        <v>400000</v>
      </c>
    </row>
    <row r="36" spans="1:8" s="20" customFormat="1" ht="31.5" x14ac:dyDescent="0.25">
      <c r="A36" s="27">
        <v>27</v>
      </c>
      <c r="B36" s="29" t="s">
        <v>125</v>
      </c>
      <c r="C36" s="29" t="s">
        <v>74</v>
      </c>
      <c r="D36" s="29" t="s">
        <v>115</v>
      </c>
      <c r="E36" s="21">
        <v>3600000</v>
      </c>
      <c r="F36" s="21">
        <f t="shared" si="0"/>
        <v>2160000</v>
      </c>
      <c r="G36" s="21">
        <f t="shared" si="3"/>
        <v>1440000</v>
      </c>
      <c r="H36" s="21">
        <f t="shared" si="4"/>
        <v>720000</v>
      </c>
    </row>
    <row r="37" spans="1:8" ht="47.25" x14ac:dyDescent="0.25">
      <c r="A37" s="4">
        <v>28</v>
      </c>
      <c r="B37" s="7" t="s">
        <v>17</v>
      </c>
      <c r="C37" s="7" t="s">
        <v>75</v>
      </c>
      <c r="D37" s="7" t="s">
        <v>76</v>
      </c>
      <c r="E37" s="6">
        <v>5200000</v>
      </c>
      <c r="F37" s="21">
        <f t="shared" si="0"/>
        <v>3120000</v>
      </c>
      <c r="G37" s="21">
        <f t="shared" si="3"/>
        <v>2080000</v>
      </c>
      <c r="H37" s="21">
        <f t="shared" si="4"/>
        <v>1040000</v>
      </c>
    </row>
    <row r="38" spans="1:8" ht="47.25" x14ac:dyDescent="0.25">
      <c r="A38" s="4">
        <v>29</v>
      </c>
      <c r="B38" s="7" t="s">
        <v>77</v>
      </c>
      <c r="C38" s="7" t="s">
        <v>78</v>
      </c>
      <c r="D38" s="7" t="s">
        <v>79</v>
      </c>
      <c r="E38" s="22">
        <v>1500000</v>
      </c>
      <c r="F38" s="21">
        <f t="shared" si="0"/>
        <v>900000</v>
      </c>
      <c r="G38" s="21">
        <f t="shared" si="3"/>
        <v>600000</v>
      </c>
      <c r="H38" s="21">
        <f t="shared" si="4"/>
        <v>300000</v>
      </c>
    </row>
    <row r="39" spans="1:8" ht="47.25" x14ac:dyDescent="0.25">
      <c r="A39" s="4">
        <v>30</v>
      </c>
      <c r="B39" s="7" t="s">
        <v>80</v>
      </c>
      <c r="C39" s="7" t="s">
        <v>81</v>
      </c>
      <c r="D39" s="7" t="s">
        <v>82</v>
      </c>
      <c r="E39" s="22">
        <v>1600000</v>
      </c>
      <c r="F39" s="21">
        <f t="shared" si="0"/>
        <v>960000</v>
      </c>
      <c r="G39" s="21">
        <f t="shared" si="3"/>
        <v>640000</v>
      </c>
      <c r="H39" s="21">
        <f t="shared" si="4"/>
        <v>320000</v>
      </c>
    </row>
    <row r="40" spans="1:8" ht="31.5" x14ac:dyDescent="0.25">
      <c r="A40" s="4">
        <v>31</v>
      </c>
      <c r="B40" s="7" t="s">
        <v>83</v>
      </c>
      <c r="C40" s="7" t="s">
        <v>82</v>
      </c>
      <c r="D40" s="7" t="s">
        <v>84</v>
      </c>
      <c r="E40" s="22">
        <v>1300000</v>
      </c>
      <c r="F40" s="21">
        <f t="shared" si="0"/>
        <v>780000</v>
      </c>
      <c r="G40" s="21">
        <f t="shared" si="3"/>
        <v>520000</v>
      </c>
      <c r="H40" s="21">
        <f t="shared" si="4"/>
        <v>260000</v>
      </c>
    </row>
    <row r="41" spans="1:8" ht="31.5" x14ac:dyDescent="0.25">
      <c r="A41" s="4">
        <v>32</v>
      </c>
      <c r="B41" s="7" t="s">
        <v>85</v>
      </c>
      <c r="C41" s="7" t="s">
        <v>86</v>
      </c>
      <c r="D41" s="7" t="s">
        <v>87</v>
      </c>
      <c r="E41" s="22">
        <v>1100000</v>
      </c>
      <c r="F41" s="21">
        <f t="shared" si="0"/>
        <v>660000</v>
      </c>
      <c r="G41" s="21">
        <f t="shared" si="3"/>
        <v>440000</v>
      </c>
      <c r="H41" s="21">
        <f t="shared" si="4"/>
        <v>220000</v>
      </c>
    </row>
    <row r="42" spans="1:8" ht="47.25" x14ac:dyDescent="0.25">
      <c r="A42" s="4">
        <v>33</v>
      </c>
      <c r="B42" s="7" t="s">
        <v>88</v>
      </c>
      <c r="C42" s="7" t="s">
        <v>89</v>
      </c>
      <c r="D42" s="7" t="s">
        <v>90</v>
      </c>
      <c r="E42" s="22">
        <v>1600000</v>
      </c>
      <c r="F42" s="21">
        <f t="shared" si="0"/>
        <v>960000</v>
      </c>
      <c r="G42" s="21">
        <f t="shared" si="3"/>
        <v>640000</v>
      </c>
      <c r="H42" s="21">
        <f t="shared" si="4"/>
        <v>320000</v>
      </c>
    </row>
    <row r="43" spans="1:8" ht="47.25" x14ac:dyDescent="0.25">
      <c r="A43" s="4">
        <v>34</v>
      </c>
      <c r="B43" s="7" t="s">
        <v>91</v>
      </c>
      <c r="C43" s="7" t="s">
        <v>92</v>
      </c>
      <c r="D43" s="7" t="s">
        <v>93</v>
      </c>
      <c r="E43" s="22">
        <v>1600000</v>
      </c>
      <c r="F43" s="21">
        <f t="shared" si="0"/>
        <v>960000</v>
      </c>
      <c r="G43" s="21">
        <f t="shared" si="3"/>
        <v>640000</v>
      </c>
      <c r="H43" s="21">
        <f t="shared" si="4"/>
        <v>320000</v>
      </c>
    </row>
    <row r="44" spans="1:8" ht="63" x14ac:dyDescent="0.25">
      <c r="A44" s="4">
        <v>35</v>
      </c>
      <c r="B44" s="7" t="s">
        <v>94</v>
      </c>
      <c r="C44" s="7" t="s">
        <v>95</v>
      </c>
      <c r="D44" s="7" t="s">
        <v>96</v>
      </c>
      <c r="E44" s="22">
        <v>1500000</v>
      </c>
      <c r="F44" s="21">
        <f t="shared" si="0"/>
        <v>900000</v>
      </c>
      <c r="G44" s="21">
        <f t="shared" si="3"/>
        <v>600000</v>
      </c>
      <c r="H44" s="21">
        <f t="shared" si="4"/>
        <v>300000</v>
      </c>
    </row>
    <row r="45" spans="1:8" ht="47.25" x14ac:dyDescent="0.25">
      <c r="A45" s="4">
        <v>36</v>
      </c>
      <c r="B45" s="7" t="s">
        <v>97</v>
      </c>
      <c r="C45" s="7" t="s">
        <v>98</v>
      </c>
      <c r="D45" s="7" t="s">
        <v>99</v>
      </c>
      <c r="E45" s="22">
        <v>1500000</v>
      </c>
      <c r="F45" s="21">
        <f t="shared" si="0"/>
        <v>900000</v>
      </c>
      <c r="G45" s="21">
        <f t="shared" si="3"/>
        <v>600000</v>
      </c>
      <c r="H45" s="21">
        <f t="shared" si="4"/>
        <v>300000</v>
      </c>
    </row>
    <row r="46" spans="1:8" ht="78.75" x14ac:dyDescent="0.25">
      <c r="A46" s="4">
        <v>37</v>
      </c>
      <c r="B46" s="7" t="s">
        <v>100</v>
      </c>
      <c r="C46" s="7" t="s">
        <v>101</v>
      </c>
      <c r="D46" s="7" t="s">
        <v>102</v>
      </c>
      <c r="E46" s="22">
        <v>1500000</v>
      </c>
      <c r="F46" s="21">
        <f t="shared" si="0"/>
        <v>900000</v>
      </c>
      <c r="G46" s="21">
        <f t="shared" si="3"/>
        <v>600000</v>
      </c>
      <c r="H46" s="21">
        <f t="shared" si="4"/>
        <v>300000</v>
      </c>
    </row>
    <row r="47" spans="1:8" ht="31.5" x14ac:dyDescent="0.25">
      <c r="A47" s="4">
        <v>38</v>
      </c>
      <c r="B47" s="7" t="s">
        <v>103</v>
      </c>
      <c r="C47" s="7" t="s">
        <v>104</v>
      </c>
      <c r="D47" s="7" t="s">
        <v>105</v>
      </c>
      <c r="E47" s="22">
        <v>1100000</v>
      </c>
      <c r="F47" s="21">
        <f t="shared" si="0"/>
        <v>660000</v>
      </c>
      <c r="G47" s="21">
        <f t="shared" si="3"/>
        <v>440000</v>
      </c>
      <c r="H47" s="21">
        <f t="shared" si="4"/>
        <v>220000</v>
      </c>
    </row>
    <row r="48" spans="1:8" ht="31.5" x14ac:dyDescent="0.25">
      <c r="A48" s="4">
        <v>39</v>
      </c>
      <c r="B48" s="7" t="s">
        <v>106</v>
      </c>
      <c r="C48" s="7" t="s">
        <v>107</v>
      </c>
      <c r="D48" s="7" t="s">
        <v>108</v>
      </c>
      <c r="E48" s="22">
        <v>1200000</v>
      </c>
      <c r="F48" s="21">
        <f t="shared" si="0"/>
        <v>720000</v>
      </c>
      <c r="G48" s="21">
        <f t="shared" si="3"/>
        <v>480000</v>
      </c>
      <c r="H48" s="21">
        <f t="shared" si="4"/>
        <v>240000</v>
      </c>
    </row>
    <row r="49" spans="1:8" ht="31.5" x14ac:dyDescent="0.25">
      <c r="A49" s="4">
        <v>40</v>
      </c>
      <c r="B49" s="7" t="s">
        <v>109</v>
      </c>
      <c r="C49" s="7" t="s">
        <v>110</v>
      </c>
      <c r="D49" s="7" t="s">
        <v>111</v>
      </c>
      <c r="E49" s="22">
        <v>1700000</v>
      </c>
      <c r="F49" s="21">
        <f t="shared" si="0"/>
        <v>1020000</v>
      </c>
      <c r="G49" s="21">
        <f t="shared" si="3"/>
        <v>680000</v>
      </c>
      <c r="H49" s="21">
        <f t="shared" si="4"/>
        <v>340000</v>
      </c>
    </row>
    <row r="50" spans="1:8" ht="15.75" x14ac:dyDescent="0.25">
      <c r="A50" s="4">
        <v>41</v>
      </c>
      <c r="B50" s="7" t="s">
        <v>112</v>
      </c>
      <c r="C50" s="7"/>
      <c r="D50" s="7"/>
      <c r="E50" s="8"/>
      <c r="F50" s="21"/>
      <c r="G50" s="21"/>
      <c r="H50" s="21"/>
    </row>
    <row r="51" spans="1:8" ht="31.5" x14ac:dyDescent="0.25">
      <c r="A51" s="4">
        <v>42</v>
      </c>
      <c r="B51" s="7" t="s">
        <v>113</v>
      </c>
      <c r="C51" s="7"/>
      <c r="D51" s="7"/>
      <c r="E51" s="22">
        <v>4400000</v>
      </c>
      <c r="F51" s="21">
        <f t="shared" si="0"/>
        <v>2640000</v>
      </c>
      <c r="G51" s="21">
        <f t="shared" ref="G51:G52" si="5">E51*0.4</f>
        <v>1760000</v>
      </c>
      <c r="H51" s="21">
        <f t="shared" ref="H51:H52" si="6">E51*0.2</f>
        <v>880000</v>
      </c>
    </row>
    <row r="52" spans="1:8" ht="47.25" x14ac:dyDescent="0.25">
      <c r="A52" s="4">
        <v>43</v>
      </c>
      <c r="B52" s="7" t="s">
        <v>114</v>
      </c>
      <c r="C52" s="7"/>
      <c r="D52" s="7"/>
      <c r="E52" s="22">
        <v>2100000</v>
      </c>
      <c r="F52" s="21">
        <f t="shared" si="0"/>
        <v>1260000</v>
      </c>
      <c r="G52" s="21">
        <f t="shared" si="5"/>
        <v>840000</v>
      </c>
      <c r="H52" s="21">
        <f t="shared" si="6"/>
        <v>420000</v>
      </c>
    </row>
    <row r="53" spans="1:8" ht="15.75" x14ac:dyDescent="0.25">
      <c r="A53" s="57" t="s">
        <v>132</v>
      </c>
      <c r="B53" s="58"/>
      <c r="C53" s="58"/>
      <c r="D53" s="58"/>
      <c r="E53" s="58"/>
      <c r="F53" s="58"/>
      <c r="G53" s="58"/>
      <c r="H53" s="58"/>
    </row>
    <row r="54" spans="1:8" ht="15.75" x14ac:dyDescent="0.25">
      <c r="A54" s="59" t="s">
        <v>10</v>
      </c>
      <c r="B54" s="60"/>
      <c r="C54" s="60"/>
      <c r="D54" s="60"/>
      <c r="E54" s="61"/>
      <c r="F54" s="62"/>
      <c r="G54" s="62"/>
      <c r="H54" s="62"/>
    </row>
    <row r="55" spans="1:8" ht="15.75" x14ac:dyDescent="0.25">
      <c r="A55" s="4">
        <v>1</v>
      </c>
      <c r="B55" s="7" t="s">
        <v>131</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K957"/>
  <sheetViews>
    <sheetView view="pageBreakPreview" zoomScaleNormal="100" zoomScaleSheetLayoutView="100" workbookViewId="0">
      <selection activeCell="E19" sqref="E19"/>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6" t="s">
        <v>207</v>
      </c>
      <c r="B2" s="56"/>
      <c r="C2" s="14"/>
      <c r="D2" s="14"/>
      <c r="E2" s="15"/>
      <c r="F2" s="15"/>
      <c r="G2" s="48" t="s">
        <v>133</v>
      </c>
      <c r="H2" s="48"/>
    </row>
    <row r="3" spans="1:8" ht="15.75" x14ac:dyDescent="0.25">
      <c r="A3" s="13"/>
      <c r="B3" s="14"/>
      <c r="C3" s="14"/>
      <c r="D3" s="14"/>
      <c r="E3" s="15"/>
      <c r="F3" s="15"/>
      <c r="G3" s="15"/>
      <c r="H3" s="15"/>
    </row>
    <row r="4" spans="1:8" ht="15.75" x14ac:dyDescent="0.25">
      <c r="A4" s="53" t="s">
        <v>231</v>
      </c>
      <c r="B4" s="53"/>
      <c r="C4" s="53"/>
      <c r="D4" s="53"/>
      <c r="E4" s="53"/>
      <c r="F4" s="53"/>
      <c r="G4" s="53"/>
      <c r="H4" s="53"/>
    </row>
    <row r="5" spans="1:8" ht="15.75" x14ac:dyDescent="0.25">
      <c r="A5" s="49" t="s">
        <v>130</v>
      </c>
      <c r="B5" s="49"/>
      <c r="C5" s="49"/>
      <c r="D5" s="49"/>
      <c r="E5" s="49"/>
      <c r="F5" s="49"/>
      <c r="G5" s="49"/>
      <c r="H5" s="49"/>
    </row>
    <row r="6" spans="1:8" ht="15.75" x14ac:dyDescent="0.25">
      <c r="A6" s="50" t="s">
        <v>7</v>
      </c>
      <c r="B6" s="50"/>
      <c r="C6" s="50"/>
      <c r="D6" s="50"/>
      <c r="E6" s="50"/>
      <c r="F6" s="50"/>
      <c r="G6" s="50"/>
      <c r="H6" s="50"/>
    </row>
    <row r="7" spans="1:8" ht="15.75" x14ac:dyDescent="0.25">
      <c r="A7" s="52" t="s">
        <v>3</v>
      </c>
      <c r="B7" s="52" t="s">
        <v>4</v>
      </c>
      <c r="C7" s="52" t="s">
        <v>5</v>
      </c>
      <c r="D7" s="52"/>
      <c r="E7" s="52" t="s">
        <v>232</v>
      </c>
      <c r="F7" s="52"/>
      <c r="G7" s="52"/>
      <c r="H7" s="52"/>
    </row>
    <row r="8" spans="1:8" ht="15.75" x14ac:dyDescent="0.25">
      <c r="A8" s="52"/>
      <c r="B8" s="52"/>
      <c r="C8" s="9" t="s">
        <v>8</v>
      </c>
      <c r="D8" s="9" t="s">
        <v>9</v>
      </c>
      <c r="E8" s="16" t="s">
        <v>6</v>
      </c>
      <c r="F8" s="16" t="s">
        <v>116</v>
      </c>
      <c r="G8" s="16" t="s">
        <v>117</v>
      </c>
      <c r="H8" s="16" t="s">
        <v>118</v>
      </c>
    </row>
    <row r="9" spans="1:8" ht="15.75" x14ac:dyDescent="0.25">
      <c r="A9" s="4">
        <v>1</v>
      </c>
      <c r="B9" s="55" t="s">
        <v>208</v>
      </c>
      <c r="C9" s="55"/>
      <c r="D9" s="55"/>
      <c r="E9" s="36">
        <f>+'5.1. Đất ở tại nông thôn'!E9*0.7</f>
        <v>482999.99999999994</v>
      </c>
      <c r="F9" s="37">
        <f t="shared" ref="F9:F14" si="0">E9*0.6</f>
        <v>289799.99999999994</v>
      </c>
      <c r="G9" s="37">
        <f t="shared" ref="G9:G13" si="1">E9*0.4</f>
        <v>193200</v>
      </c>
      <c r="H9" s="37"/>
    </row>
    <row r="10" spans="1:8" ht="15.75" x14ac:dyDescent="0.25">
      <c r="A10" s="4">
        <f>A9+1</f>
        <v>2</v>
      </c>
      <c r="B10" s="55" t="s">
        <v>209</v>
      </c>
      <c r="C10" s="55"/>
      <c r="D10" s="55"/>
      <c r="E10" s="36">
        <f>+'5.1. Đất ở tại nông thôn'!E10*0.7</f>
        <v>468999.99999999994</v>
      </c>
      <c r="F10" s="37">
        <f t="shared" si="0"/>
        <v>281399.99999999994</v>
      </c>
      <c r="G10" s="37">
        <f t="shared" si="1"/>
        <v>187600</v>
      </c>
      <c r="H10" s="37"/>
    </row>
    <row r="11" spans="1:8" ht="31.5" x14ac:dyDescent="0.25">
      <c r="A11" s="4">
        <f t="shared" ref="A11:A16" si="2">A10+1</f>
        <v>3</v>
      </c>
      <c r="B11" s="29" t="s">
        <v>210</v>
      </c>
      <c r="C11" s="29" t="s">
        <v>211</v>
      </c>
      <c r="D11" s="29" t="s">
        <v>212</v>
      </c>
      <c r="E11" s="36">
        <f>+'5.1. Đất ở tại nông thôn'!E11*0.7</f>
        <v>371000</v>
      </c>
      <c r="F11" s="37">
        <f t="shared" si="0"/>
        <v>222600</v>
      </c>
      <c r="G11" s="37">
        <f t="shared" si="1"/>
        <v>148400</v>
      </c>
      <c r="H11" s="37"/>
    </row>
    <row r="12" spans="1:8" ht="31.5" x14ac:dyDescent="0.25">
      <c r="A12" s="4">
        <f t="shared" si="2"/>
        <v>4</v>
      </c>
      <c r="B12" s="29" t="s">
        <v>213</v>
      </c>
      <c r="C12" s="29" t="s">
        <v>214</v>
      </c>
      <c r="D12" s="29" t="s">
        <v>215</v>
      </c>
      <c r="E12" s="36">
        <f>+'5.1. Đất ở tại nông thôn'!E12*0.7</f>
        <v>468999.99999999994</v>
      </c>
      <c r="F12" s="37">
        <f t="shared" si="0"/>
        <v>281399.99999999994</v>
      </c>
      <c r="G12" s="37">
        <f t="shared" si="1"/>
        <v>187600</v>
      </c>
      <c r="H12" s="37"/>
    </row>
    <row r="13" spans="1:8" ht="31.5" x14ac:dyDescent="0.25">
      <c r="A13" s="4">
        <f t="shared" si="2"/>
        <v>5</v>
      </c>
      <c r="B13" s="29" t="s">
        <v>216</v>
      </c>
      <c r="C13" s="29" t="s">
        <v>215</v>
      </c>
      <c r="D13" s="29" t="s">
        <v>217</v>
      </c>
      <c r="E13" s="36">
        <f>+'5.1. Đất ở tại nông thôn'!E13*0.7</f>
        <v>371000</v>
      </c>
      <c r="F13" s="37">
        <f t="shared" si="0"/>
        <v>222600</v>
      </c>
      <c r="G13" s="37">
        <f t="shared" si="1"/>
        <v>148400</v>
      </c>
      <c r="H13" s="37"/>
    </row>
    <row r="14" spans="1:8" ht="31.5" x14ac:dyDescent="0.25">
      <c r="A14" s="4">
        <f t="shared" si="2"/>
        <v>6</v>
      </c>
      <c r="B14" s="29" t="s">
        <v>218</v>
      </c>
      <c r="C14" s="29" t="s">
        <v>217</v>
      </c>
      <c r="D14" s="29" t="s">
        <v>219</v>
      </c>
      <c r="E14" s="36">
        <f>+'5.1. Đất ở tại nông thôn'!E14*0.7</f>
        <v>230999.99999999997</v>
      </c>
      <c r="F14" s="37">
        <f t="shared" si="0"/>
        <v>138599.99999999997</v>
      </c>
      <c r="G14" s="37"/>
      <c r="H14" s="37"/>
    </row>
    <row r="15" spans="1:8" ht="15.75" x14ac:dyDescent="0.25">
      <c r="A15" s="4">
        <f t="shared" si="2"/>
        <v>7</v>
      </c>
      <c r="B15" s="55" t="s">
        <v>220</v>
      </c>
      <c r="C15" s="55"/>
      <c r="D15" s="55"/>
      <c r="E15" s="36">
        <f>+'5.1. Đất ở tại nông thôn'!E15*0.7</f>
        <v>280000</v>
      </c>
      <c r="F15" s="37">
        <f t="shared" ref="F15:F16" si="3">E15*0.6</f>
        <v>168000</v>
      </c>
      <c r="G15" s="37">
        <f t="shared" ref="G15:G16" si="4">E15*0.4</f>
        <v>112000</v>
      </c>
      <c r="H15" s="37"/>
    </row>
    <row r="16" spans="1:8" ht="15.75" x14ac:dyDescent="0.25">
      <c r="A16" s="4">
        <f t="shared" si="2"/>
        <v>8</v>
      </c>
      <c r="B16" s="29" t="s">
        <v>221</v>
      </c>
      <c r="C16" s="29" t="s">
        <v>222</v>
      </c>
      <c r="D16" s="29" t="s">
        <v>223</v>
      </c>
      <c r="E16" s="36">
        <f>+'5.1. Đất ở tại nông thôn'!E16*0.7</f>
        <v>230999.99999999997</v>
      </c>
      <c r="F16" s="37">
        <f t="shared" si="3"/>
        <v>138599.99999999997</v>
      </c>
      <c r="G16" s="37">
        <f t="shared" si="4"/>
        <v>92400</v>
      </c>
      <c r="H16" s="37"/>
    </row>
    <row r="17" spans="1:11" ht="15.75" x14ac:dyDescent="0.25">
      <c r="A17" s="51" t="s">
        <v>134</v>
      </c>
      <c r="B17" s="51"/>
      <c r="C17" s="51"/>
      <c r="D17" s="51"/>
      <c r="E17" s="51"/>
      <c r="F17" s="51"/>
      <c r="G17" s="51"/>
      <c r="H17" s="51"/>
    </row>
    <row r="18" spans="1:11" ht="15.75" x14ac:dyDescent="0.25">
      <c r="A18" s="44" t="s">
        <v>11</v>
      </c>
      <c r="B18" s="44"/>
      <c r="C18" s="44"/>
      <c r="D18" s="44"/>
      <c r="E18" s="44"/>
      <c r="F18" s="44"/>
      <c r="G18" s="44"/>
      <c r="H18" s="44"/>
    </row>
    <row r="19" spans="1:11" ht="15.75" x14ac:dyDescent="0.25">
      <c r="A19" s="4">
        <v>1</v>
      </c>
      <c r="B19" s="39" t="s">
        <v>226</v>
      </c>
      <c r="C19" s="41"/>
      <c r="D19" s="25"/>
      <c r="E19" s="6">
        <f>+'5.1. Đất ở tại nông thôn'!E19*0.7</f>
        <v>154000</v>
      </c>
      <c r="F19" s="21"/>
      <c r="G19" s="21"/>
      <c r="H19" s="6"/>
    </row>
    <row r="20" spans="1:11" ht="31.5" x14ac:dyDescent="0.25">
      <c r="A20" s="4">
        <v>2</v>
      </c>
      <c r="B20" s="31" t="s">
        <v>227</v>
      </c>
      <c r="C20" s="41"/>
      <c r="D20" s="25"/>
      <c r="E20" s="6">
        <f>+'5.1. Đất ở tại nông thôn'!E20*0.7</f>
        <v>118999.99999999999</v>
      </c>
      <c r="F20" s="21"/>
      <c r="G20" s="21"/>
      <c r="H20" s="6"/>
    </row>
    <row r="21" spans="1:11" ht="62.25" customHeight="1" x14ac:dyDescent="0.25">
      <c r="A21" s="14"/>
      <c r="B21" s="14"/>
      <c r="C21" s="14"/>
      <c r="D21" s="14"/>
      <c r="E21" s="15"/>
      <c r="F21" s="15"/>
      <c r="G21" s="15"/>
      <c r="H21" s="15"/>
    </row>
    <row r="22" spans="1:11" ht="62.25" customHeight="1" x14ac:dyDescent="0.25">
      <c r="A22" s="14"/>
      <c r="B22" s="14"/>
      <c r="C22" s="14"/>
      <c r="D22" s="14"/>
      <c r="E22" s="15"/>
      <c r="F22" s="15"/>
      <c r="G22" s="15"/>
      <c r="H22" s="15"/>
    </row>
    <row r="23" spans="1:11" ht="62.25" customHeight="1" x14ac:dyDescent="0.25">
      <c r="A23" s="14"/>
      <c r="B23" s="14"/>
      <c r="C23" s="14"/>
      <c r="D23" s="14"/>
      <c r="E23" s="15"/>
      <c r="F23" s="15"/>
      <c r="G23" s="15"/>
      <c r="H23" s="15"/>
    </row>
    <row r="24" spans="1:11" ht="62.25" customHeight="1" thickBot="1" x14ac:dyDescent="0.3">
      <c r="A24" s="14"/>
      <c r="B24" s="54"/>
      <c r="C24" s="54"/>
      <c r="D24" s="54"/>
      <c r="E24" s="15"/>
      <c r="F24" s="15"/>
      <c r="G24" s="15"/>
      <c r="H24" s="15"/>
      <c r="I24" s="14"/>
      <c r="J24" s="14"/>
      <c r="K24" s="14"/>
    </row>
    <row r="25" spans="1:11" ht="62.25" customHeight="1" x14ac:dyDescent="0.25">
      <c r="A25" s="14"/>
      <c r="B25" s="14"/>
      <c r="C25" s="14"/>
      <c r="D25" s="14"/>
      <c r="E25" s="15"/>
      <c r="F25" s="15"/>
      <c r="G25" s="15"/>
      <c r="H25" s="15"/>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sheetData>
  <mergeCells count="15">
    <mergeCell ref="A17:H17"/>
    <mergeCell ref="A18:H18"/>
    <mergeCell ref="B24:D24"/>
    <mergeCell ref="A2:B2"/>
    <mergeCell ref="G2:H2"/>
    <mergeCell ref="A4:H4"/>
    <mergeCell ref="A5:H5"/>
    <mergeCell ref="A6:H6"/>
    <mergeCell ref="A7:A8"/>
    <mergeCell ref="B7:B8"/>
    <mergeCell ref="C7:D7"/>
    <mergeCell ref="E7:H7"/>
    <mergeCell ref="B9:D9"/>
    <mergeCell ref="B10:D10"/>
    <mergeCell ref="B15:D15"/>
  </mergeCells>
  <printOptions horizontalCentered="1"/>
  <pageMargins left="0.2" right="0.2" top="0.5" bottom="0.5" header="0.2" footer="0.2"/>
  <pageSetup paperSize="9" scale="90" orientation="landscape" r:id="rId1"/>
  <headerFooter>
    <oddFooter>&amp;R&amp;P</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topLeftCell="A16" zoomScaleNormal="100" zoomScaleSheetLayoutView="100" workbookViewId="0">
      <selection activeCell="A4" sqref="A4:E4"/>
    </sheetView>
  </sheetViews>
  <sheetFormatPr defaultColWidth="9" defaultRowHeight="15.75" x14ac:dyDescent="0.25"/>
  <cols>
    <col min="1" max="1" width="5.7109375" style="11" customWidth="1"/>
    <col min="2" max="2" width="25.7109375" style="12" customWidth="1"/>
    <col min="3" max="5" width="20.7109375" style="11" customWidth="1"/>
    <col min="6" max="16384" width="9" style="11"/>
  </cols>
  <sheetData>
    <row r="1" spans="1:8" x14ac:dyDescent="0.25">
      <c r="A1" s="30"/>
      <c r="B1" s="10"/>
      <c r="C1" s="10"/>
      <c r="D1" s="10"/>
      <c r="E1" s="10"/>
    </row>
    <row r="2" spans="1:8" x14ac:dyDescent="0.25">
      <c r="A2" s="56" t="s">
        <v>207</v>
      </c>
      <c r="B2" s="56"/>
      <c r="C2" s="10"/>
      <c r="D2" s="10"/>
      <c r="E2" s="33" t="s">
        <v>139</v>
      </c>
    </row>
    <row r="3" spans="1:8" x14ac:dyDescent="0.25">
      <c r="A3" s="30"/>
      <c r="B3" s="10"/>
      <c r="C3" s="10"/>
      <c r="D3" s="10"/>
      <c r="E3" s="10"/>
    </row>
    <row r="4" spans="1:8" x14ac:dyDescent="0.25">
      <c r="A4" s="76" t="s">
        <v>233</v>
      </c>
      <c r="B4" s="76"/>
      <c r="C4" s="76"/>
      <c r="D4" s="76"/>
      <c r="E4" s="76"/>
    </row>
    <row r="5" spans="1:8" s="3" customFormat="1" ht="15.6" customHeight="1" x14ac:dyDescent="0.25">
      <c r="A5" s="49" t="s">
        <v>130</v>
      </c>
      <c r="B5" s="49"/>
      <c r="C5" s="49"/>
      <c r="D5" s="49"/>
      <c r="E5" s="49"/>
      <c r="F5" s="43"/>
      <c r="G5" s="43"/>
      <c r="H5" s="43"/>
    </row>
    <row r="6" spans="1:8" x14ac:dyDescent="0.25">
      <c r="A6" s="73" t="s">
        <v>140</v>
      </c>
      <c r="B6" s="73"/>
      <c r="C6" s="73"/>
      <c r="D6" s="73"/>
      <c r="E6" s="73"/>
    </row>
    <row r="7" spans="1:8" x14ac:dyDescent="0.25">
      <c r="A7" s="73" t="s">
        <v>119</v>
      </c>
      <c r="B7" s="73"/>
      <c r="C7" s="73"/>
      <c r="D7" s="73"/>
      <c r="E7" s="73"/>
    </row>
    <row r="8" spans="1:8" x14ac:dyDescent="0.25">
      <c r="A8" s="74" t="s">
        <v>124</v>
      </c>
      <c r="B8" s="74"/>
      <c r="C8" s="74"/>
      <c r="D8" s="74"/>
      <c r="E8" s="74"/>
    </row>
    <row r="9" spans="1:8" x14ac:dyDescent="0.25">
      <c r="A9" s="66" t="s">
        <v>120</v>
      </c>
      <c r="B9" s="66" t="s">
        <v>138</v>
      </c>
      <c r="C9" s="68" t="s">
        <v>137</v>
      </c>
      <c r="D9" s="68"/>
      <c r="E9" s="68"/>
    </row>
    <row r="10" spans="1:8" x14ac:dyDescent="0.25">
      <c r="A10" s="67"/>
      <c r="B10" s="67"/>
      <c r="C10" s="2" t="s">
        <v>6</v>
      </c>
      <c r="D10" s="2" t="s">
        <v>116</v>
      </c>
      <c r="E10" s="2" t="s">
        <v>117</v>
      </c>
    </row>
    <row r="11" spans="1:8" x14ac:dyDescent="0.25">
      <c r="A11" s="1">
        <f>MAX(A9)+1</f>
        <v>1</v>
      </c>
      <c r="B11" s="38" t="s">
        <v>224</v>
      </c>
      <c r="C11" s="40">
        <f ca="1">INDEX('[1]Tổng hợp'!$E$228:$R$232,MATCH($C11,'[1]Tổng hợp'!$E$214:$E$218,0),MATCH(C$7,'[1]Tổng hợp'!$E$214:$R$214,0))</f>
        <v>58000</v>
      </c>
      <c r="D11" s="40">
        <f ca="1">INDEX('[1]Tổng hợp'!$E$228:$R$232,MATCH($C11,'[1]Tổng hợp'!$E$214:$E$218,0),MATCH(D$7,'[1]Tổng hợp'!$E$214:$R$214,0))</f>
        <v>52000</v>
      </c>
      <c r="E11" s="40">
        <f ca="1">INDEX('[1]Tổng hợp'!$E$228:$R$232,MATCH($C11,'[1]Tổng hợp'!$E$214:$E$218,0),MATCH(E$7,'[1]Tổng hợp'!$E$214:$R$214,0))</f>
        <v>46000</v>
      </c>
    </row>
    <row r="12" spans="1:8" x14ac:dyDescent="0.25">
      <c r="A12" s="1">
        <f t="shared" ref="A12:A13" si="0">MAX(A11)+1</f>
        <v>2</v>
      </c>
      <c r="B12" s="38" t="s">
        <v>225</v>
      </c>
      <c r="C12" s="40">
        <f ca="1">INDEX('[1]Tổng hợp'!$E$228:$R$232,MATCH($C12,'[1]Tổng hợp'!$E$214:$E$218,0),MATCH(C$7,'[1]Tổng hợp'!$E$214:$R$214,0))</f>
        <v>58000</v>
      </c>
      <c r="D12" s="40">
        <f ca="1">INDEX('[1]Tổng hợp'!$E$228:$R$232,MATCH($C12,'[1]Tổng hợp'!$E$214:$E$218,0),MATCH(D$7,'[1]Tổng hợp'!$E$214:$R$214,0))</f>
        <v>52000</v>
      </c>
      <c r="E12" s="40">
        <f ca="1">INDEX('[1]Tổng hợp'!$E$228:$R$232,MATCH($C12,'[1]Tổng hợp'!$E$214:$E$218,0),MATCH(E$7,'[1]Tổng hợp'!$E$214:$R$214,0))</f>
        <v>46000</v>
      </c>
    </row>
    <row r="13" spans="1:8" x14ac:dyDescent="0.25">
      <c r="A13" s="1">
        <f t="shared" si="0"/>
        <v>3</v>
      </c>
      <c r="B13" s="39" t="s">
        <v>226</v>
      </c>
      <c r="C13" s="40">
        <f ca="1">INDEX('[1]Tổng hợp'!$E$228:$R$232,MATCH($C13,'[1]Tổng hợp'!$E$214:$E$218,0),MATCH(C$7,'[1]Tổng hợp'!$E$214:$R$214,0))</f>
        <v>64000</v>
      </c>
      <c r="D13" s="40">
        <f ca="1">INDEX('[1]Tổng hợp'!$E$228:$R$232,MATCH($C13,'[1]Tổng hợp'!$E$214:$E$218,0),MATCH(D$7,'[1]Tổng hợp'!$E$214:$R$214,0))</f>
        <v>58000</v>
      </c>
      <c r="E13" s="40">
        <f ca="1">INDEX('[1]Tổng hợp'!$E$228:$R$232,MATCH($C13,'[1]Tổng hợp'!$E$214:$E$218,0),MATCH(E$7,'[1]Tổng hợp'!$E$214:$R$214,0))</f>
        <v>51000</v>
      </c>
    </row>
    <row r="14" spans="1:8" x14ac:dyDescent="0.25">
      <c r="A14" s="32"/>
      <c r="B14" s="32"/>
      <c r="C14" s="32"/>
      <c r="D14" s="32"/>
      <c r="E14" s="32"/>
    </row>
    <row r="15" spans="1:8" x14ac:dyDescent="0.25">
      <c r="A15" s="73" t="s">
        <v>141</v>
      </c>
      <c r="B15" s="73"/>
      <c r="C15" s="73"/>
      <c r="D15" s="73"/>
      <c r="E15" s="73"/>
    </row>
    <row r="16" spans="1:8" x14ac:dyDescent="0.25">
      <c r="A16" s="74" t="s">
        <v>124</v>
      </c>
      <c r="B16" s="74"/>
      <c r="C16" s="74"/>
      <c r="D16" s="74"/>
      <c r="E16" s="74"/>
    </row>
    <row r="17" spans="1:5" x14ac:dyDescent="0.25">
      <c r="A17" s="66" t="s">
        <v>120</v>
      </c>
      <c r="B17" s="66" t="s">
        <v>138</v>
      </c>
      <c r="C17" s="68" t="s">
        <v>137</v>
      </c>
      <c r="D17" s="68"/>
      <c r="E17" s="68"/>
    </row>
    <row r="18" spans="1:5" x14ac:dyDescent="0.25">
      <c r="A18" s="67"/>
      <c r="B18" s="67"/>
      <c r="C18" s="2" t="s">
        <v>6</v>
      </c>
      <c r="D18" s="2" t="s">
        <v>116</v>
      </c>
      <c r="E18" s="2" t="s">
        <v>117</v>
      </c>
    </row>
    <row r="19" spans="1:5" x14ac:dyDescent="0.25">
      <c r="A19" s="1">
        <f>MAX(A17)+1</f>
        <v>1</v>
      </c>
      <c r="B19" s="31" t="str">
        <f t="shared" ref="B19:B21" si="1">B11</f>
        <v>Xã Tri Phương cũ</v>
      </c>
      <c r="C19" s="40">
        <f ca="1">INDEX('[1]Tổng hợp'!$E$228:$R$232,MATCH($C19,'[1]Tổng hợp'!$E$214:$E$218,0),MATCH(C$14,'[1]Tổng hợp'!$E$214:$R$214,0))</f>
        <v>52000</v>
      </c>
      <c r="D19" s="40">
        <f ca="1">INDEX('[1]Tổng hợp'!$E$228:$R$232,MATCH($C19,'[1]Tổng hợp'!$E$214:$E$218,0),MATCH(D$14,'[1]Tổng hợp'!$E$214:$R$214,0))</f>
        <v>47000</v>
      </c>
      <c r="E19" s="40">
        <f ca="1">INDEX('[1]Tổng hợp'!$E$228:$R$232,MATCH($C19,'[1]Tổng hợp'!$E$214:$E$218,0),MATCH(E$14,'[1]Tổng hợp'!$E$214:$R$214,0))</f>
        <v>42000</v>
      </c>
    </row>
    <row r="20" spans="1:5" x14ac:dyDescent="0.25">
      <c r="A20" s="1">
        <f t="shared" ref="A20:A21" si="2">MAX(A19)+1</f>
        <v>2</v>
      </c>
      <c r="B20" s="31" t="str">
        <f t="shared" si="1"/>
        <v>Xã Quốc Khánh cũ</v>
      </c>
      <c r="C20" s="40">
        <f ca="1">INDEX('[1]Tổng hợp'!$E$228:$R$232,MATCH($C20,'[1]Tổng hợp'!$E$214:$E$218,0),MATCH(C$14,'[1]Tổng hợp'!$E$214:$R$214,0))</f>
        <v>52000</v>
      </c>
      <c r="D20" s="40">
        <f ca="1">INDEX('[1]Tổng hợp'!$E$228:$R$232,MATCH($C20,'[1]Tổng hợp'!$E$214:$E$218,0),MATCH(D$14,'[1]Tổng hợp'!$E$214:$R$214,0))</f>
        <v>47000</v>
      </c>
      <c r="E20" s="40">
        <f ca="1">INDEX('[1]Tổng hợp'!$E$228:$R$232,MATCH($C20,'[1]Tổng hợp'!$E$214:$E$218,0),MATCH(E$14,'[1]Tổng hợp'!$E$214:$R$214,0))</f>
        <v>42000</v>
      </c>
    </row>
    <row r="21" spans="1:5" x14ac:dyDescent="0.25">
      <c r="A21" s="1">
        <f t="shared" si="2"/>
        <v>3</v>
      </c>
      <c r="B21" s="31" t="str">
        <f t="shared" si="1"/>
        <v>Xã Đội Cấn cũ</v>
      </c>
      <c r="C21" s="40">
        <f ca="1">INDEX('[1]Tổng hợp'!$E$228:$R$232,MATCH($C21,'[1]Tổng hợp'!$E$214:$E$218,0),MATCH(C$14,'[1]Tổng hợp'!$E$214:$R$214,0))</f>
        <v>58000</v>
      </c>
      <c r="D21" s="40">
        <f ca="1">INDEX('[1]Tổng hợp'!$E$228:$R$232,MATCH($C21,'[1]Tổng hợp'!$E$214:$E$218,0),MATCH(D$14,'[1]Tổng hợp'!$E$214:$R$214,0))</f>
        <v>52000</v>
      </c>
      <c r="E21" s="40">
        <f ca="1">INDEX('[1]Tổng hợp'!$E$228:$R$232,MATCH($C21,'[1]Tổng hợp'!$E$214:$E$218,0),MATCH(E$14,'[1]Tổng hợp'!$E$214:$R$214,0))</f>
        <v>46000</v>
      </c>
    </row>
    <row r="22" spans="1:5" x14ac:dyDescent="0.25">
      <c r="A22" s="32"/>
      <c r="B22" s="32"/>
      <c r="C22" s="32"/>
      <c r="D22" s="32"/>
      <c r="E22" s="32"/>
    </row>
    <row r="23" spans="1:5" x14ac:dyDescent="0.25">
      <c r="A23" s="73" t="s">
        <v>121</v>
      </c>
      <c r="B23" s="73"/>
      <c r="C23" s="73"/>
      <c r="D23" s="73"/>
      <c r="E23" s="73"/>
    </row>
    <row r="24" spans="1:5" x14ac:dyDescent="0.25">
      <c r="A24" s="74" t="s">
        <v>124</v>
      </c>
      <c r="B24" s="74"/>
      <c r="C24" s="74"/>
      <c r="D24" s="74"/>
      <c r="E24" s="74"/>
    </row>
    <row r="25" spans="1:5" x14ac:dyDescent="0.25">
      <c r="A25" s="66" t="s">
        <v>120</v>
      </c>
      <c r="B25" s="66" t="s">
        <v>138</v>
      </c>
      <c r="C25" s="68" t="s">
        <v>137</v>
      </c>
      <c r="D25" s="68"/>
      <c r="E25" s="68"/>
    </row>
    <row r="26" spans="1:5" x14ac:dyDescent="0.25">
      <c r="A26" s="67"/>
      <c r="B26" s="67"/>
      <c r="C26" s="2" t="s">
        <v>6</v>
      </c>
      <c r="D26" s="2" t="s">
        <v>116</v>
      </c>
      <c r="E26" s="2" t="s">
        <v>117</v>
      </c>
    </row>
    <row r="27" spans="1:5" x14ac:dyDescent="0.25">
      <c r="A27" s="1">
        <f>MAX(A25)+1</f>
        <v>1</v>
      </c>
      <c r="B27" s="31" t="str">
        <f t="shared" ref="B27:B29" si="3">B11</f>
        <v>Xã Tri Phương cũ</v>
      </c>
      <c r="C27" s="40">
        <f ca="1">INDEX('[1]Tổng hợp'!$E$228:$R$232,MATCH($C27,'[1]Tổng hợp'!$E$214:$E$218,0),MATCH(C$22,'[1]Tổng hợp'!$E$214:$R$214,0))</f>
        <v>46000</v>
      </c>
      <c r="D27" s="40">
        <f ca="1">INDEX('[1]Tổng hợp'!$E$228:$R$232,MATCH($C27,'[1]Tổng hợp'!$E$214:$E$218,0),MATCH(D$22,'[1]Tổng hợp'!$E$214:$R$214,0))</f>
        <v>41000</v>
      </c>
      <c r="E27" s="40">
        <f ca="1">INDEX('[1]Tổng hợp'!$E$228:$R$232,MATCH($C27,'[1]Tổng hợp'!$E$214:$E$218,0),MATCH(E$22,'[1]Tổng hợp'!$E$214:$R$214,0))</f>
        <v>37000</v>
      </c>
    </row>
    <row r="28" spans="1:5" x14ac:dyDescent="0.25">
      <c r="A28" s="1">
        <f t="shared" ref="A28:A29" si="4">MAX(A27)+1</f>
        <v>2</v>
      </c>
      <c r="B28" s="31" t="str">
        <f t="shared" si="3"/>
        <v>Xã Quốc Khánh cũ</v>
      </c>
      <c r="C28" s="40">
        <f ca="1">INDEX('[1]Tổng hợp'!$E$228:$R$232,MATCH($C28,'[1]Tổng hợp'!$E$214:$E$218,0),MATCH(C$22,'[1]Tổng hợp'!$E$214:$R$214,0))</f>
        <v>46000</v>
      </c>
      <c r="D28" s="40">
        <f ca="1">INDEX('[1]Tổng hợp'!$E$228:$R$232,MATCH($C28,'[1]Tổng hợp'!$E$214:$E$218,0),MATCH(D$22,'[1]Tổng hợp'!$E$214:$R$214,0))</f>
        <v>41000</v>
      </c>
      <c r="E28" s="40">
        <f ca="1">INDEX('[1]Tổng hợp'!$E$228:$R$232,MATCH($C28,'[1]Tổng hợp'!$E$214:$E$218,0),MATCH(E$22,'[1]Tổng hợp'!$E$214:$R$214,0))</f>
        <v>37000</v>
      </c>
    </row>
    <row r="29" spans="1:5" x14ac:dyDescent="0.25">
      <c r="A29" s="1">
        <f t="shared" si="4"/>
        <v>3</v>
      </c>
      <c r="B29" s="31" t="str">
        <f t="shared" si="3"/>
        <v>Xã Đội Cấn cũ</v>
      </c>
      <c r="C29" s="40">
        <f ca="1">INDEX('[1]Tổng hợp'!$E$228:$R$232,MATCH($C29,'[1]Tổng hợp'!$E$214:$E$218,0),MATCH(C$22,'[1]Tổng hợp'!$E$214:$R$214,0))</f>
        <v>51000</v>
      </c>
      <c r="D29" s="40">
        <f ca="1">INDEX('[1]Tổng hợp'!$E$228:$R$232,MATCH($C29,'[1]Tổng hợp'!$E$214:$E$218,0),MATCH(D$22,'[1]Tổng hợp'!$E$214:$R$214,0))</f>
        <v>46000</v>
      </c>
      <c r="E29" s="40">
        <f ca="1">INDEX('[1]Tổng hợp'!$E$228:$R$232,MATCH($C29,'[1]Tổng hợp'!$E$214:$E$218,0),MATCH(E$22,'[1]Tổng hợp'!$E$214:$R$214,0))</f>
        <v>41000</v>
      </c>
    </row>
    <row r="30" spans="1:5" x14ac:dyDescent="0.25">
      <c r="A30" s="32"/>
      <c r="B30" s="32"/>
      <c r="C30" s="32"/>
      <c r="D30" s="32"/>
      <c r="E30" s="32"/>
    </row>
    <row r="31" spans="1:5" x14ac:dyDescent="0.25">
      <c r="A31" s="73" t="s">
        <v>122</v>
      </c>
      <c r="B31" s="73"/>
      <c r="C31" s="73"/>
      <c r="D31" s="73"/>
      <c r="E31" s="73"/>
    </row>
    <row r="32" spans="1:5" x14ac:dyDescent="0.25">
      <c r="A32" s="74" t="s">
        <v>124</v>
      </c>
      <c r="B32" s="74"/>
      <c r="C32" s="74"/>
      <c r="D32" s="74"/>
      <c r="E32" s="74"/>
    </row>
    <row r="33" spans="1:5" x14ac:dyDescent="0.25">
      <c r="A33" s="66" t="s">
        <v>120</v>
      </c>
      <c r="B33" s="66" t="s">
        <v>138</v>
      </c>
      <c r="C33" s="68" t="s">
        <v>137</v>
      </c>
      <c r="D33" s="68"/>
      <c r="E33" s="68"/>
    </row>
    <row r="34" spans="1:5" x14ac:dyDescent="0.25">
      <c r="A34" s="67"/>
      <c r="B34" s="67"/>
      <c r="C34" s="2" t="s">
        <v>6</v>
      </c>
      <c r="D34" s="2" t="s">
        <v>116</v>
      </c>
      <c r="E34" s="2" t="s">
        <v>117</v>
      </c>
    </row>
    <row r="35" spans="1:5" x14ac:dyDescent="0.25">
      <c r="A35" s="1">
        <f>MAX(A33)+1</f>
        <v>1</v>
      </c>
      <c r="B35" s="31" t="str">
        <f t="shared" ref="B35:B37" si="5">B11</f>
        <v>Xã Tri Phương cũ</v>
      </c>
      <c r="C35" s="40">
        <f ca="1">INDEX('[1]Tổng hợp'!$E$228:$R$232,MATCH($C35,'[1]Tổng hợp'!$E$214:$E$218,0),MATCH(C$30,'[1]Tổng hợp'!$E$214:$R$214,0))</f>
        <v>39000</v>
      </c>
      <c r="D35" s="40">
        <f ca="1">INDEX('[1]Tổng hợp'!$E$228:$R$232,MATCH($C35,'[1]Tổng hợp'!$E$214:$E$218,0),MATCH(D$30,'[1]Tổng hợp'!$E$214:$R$214,0))</f>
        <v>35000</v>
      </c>
      <c r="E35" s="40">
        <f ca="1">INDEX('[1]Tổng hợp'!$E$228:$R$232,MATCH($C35,'[1]Tổng hợp'!$E$214:$E$218,0),MATCH(E$30,'[1]Tổng hợp'!$E$214:$R$214,0))</f>
        <v>31000</v>
      </c>
    </row>
    <row r="36" spans="1:5" x14ac:dyDescent="0.25">
      <c r="A36" s="1">
        <f t="shared" ref="A36:A37" si="6">MAX(A35)+1</f>
        <v>2</v>
      </c>
      <c r="B36" s="31" t="str">
        <f t="shared" si="5"/>
        <v>Xã Quốc Khánh cũ</v>
      </c>
      <c r="C36" s="40">
        <f ca="1">INDEX('[1]Tổng hợp'!$E$228:$R$232,MATCH($C36,'[1]Tổng hợp'!$E$214:$E$218,0),MATCH(C$30,'[1]Tổng hợp'!$E$214:$R$214,0))</f>
        <v>39000</v>
      </c>
      <c r="D36" s="40">
        <f ca="1">INDEX('[1]Tổng hợp'!$E$228:$R$232,MATCH($C36,'[1]Tổng hợp'!$E$214:$E$218,0),MATCH(D$30,'[1]Tổng hợp'!$E$214:$R$214,0))</f>
        <v>35000</v>
      </c>
      <c r="E36" s="40">
        <f ca="1">INDEX('[1]Tổng hợp'!$E$228:$R$232,MATCH($C36,'[1]Tổng hợp'!$E$214:$E$218,0),MATCH(E$30,'[1]Tổng hợp'!$E$214:$R$214,0))</f>
        <v>31000</v>
      </c>
    </row>
    <row r="37" spans="1:5" x14ac:dyDescent="0.25">
      <c r="A37" s="1">
        <f t="shared" si="6"/>
        <v>3</v>
      </c>
      <c r="B37" s="31" t="str">
        <f t="shared" si="5"/>
        <v>Xã Đội Cấn cũ</v>
      </c>
      <c r="C37" s="40">
        <f ca="1">INDEX('[1]Tổng hợp'!$E$228:$R$232,MATCH($C37,'[1]Tổng hợp'!$E$214:$E$218,0),MATCH(C$30,'[1]Tổng hợp'!$E$214:$R$214,0))</f>
        <v>42000</v>
      </c>
      <c r="D37" s="40">
        <f ca="1">INDEX('[1]Tổng hợp'!$E$228:$R$232,MATCH($C37,'[1]Tổng hợp'!$E$214:$E$218,0),MATCH(D$30,'[1]Tổng hợp'!$E$214:$R$214,0))</f>
        <v>38000</v>
      </c>
      <c r="E37" s="40">
        <f ca="1">INDEX('[1]Tổng hợp'!$E$228:$R$232,MATCH($C37,'[1]Tổng hợp'!$E$214:$E$218,0),MATCH(E$30,'[1]Tổng hợp'!$E$214:$R$214,0))</f>
        <v>34000</v>
      </c>
    </row>
    <row r="38" spans="1:5" x14ac:dyDescent="0.25">
      <c r="A38" s="32"/>
      <c r="B38" s="32"/>
      <c r="C38" s="32"/>
      <c r="D38" s="32"/>
      <c r="E38" s="32"/>
    </row>
    <row r="39" spans="1:5" x14ac:dyDescent="0.25">
      <c r="A39" s="73" t="s">
        <v>123</v>
      </c>
      <c r="B39" s="73"/>
      <c r="C39" s="73"/>
      <c r="D39" s="73"/>
      <c r="E39" s="73"/>
    </row>
    <row r="40" spans="1:5" x14ac:dyDescent="0.25">
      <c r="A40" s="75" t="s">
        <v>124</v>
      </c>
      <c r="B40" s="75"/>
      <c r="C40" s="75"/>
      <c r="D40" s="75"/>
      <c r="E40" s="75"/>
    </row>
    <row r="41" spans="1:5" ht="31.5" x14ac:dyDescent="0.25">
      <c r="A41" s="2" t="s">
        <v>120</v>
      </c>
      <c r="B41" s="28" t="s">
        <v>138</v>
      </c>
      <c r="C41" s="68" t="s">
        <v>137</v>
      </c>
      <c r="D41" s="68"/>
      <c r="E41" s="68"/>
    </row>
    <row r="42" spans="1:5" x14ac:dyDescent="0.25">
      <c r="A42" s="1">
        <f>MAX(A41)+1</f>
        <v>1</v>
      </c>
      <c r="B42" s="31" t="str">
        <f>B11</f>
        <v>Xã Tri Phương cũ</v>
      </c>
      <c r="C42" s="70">
        <v>8000</v>
      </c>
      <c r="D42" s="71"/>
      <c r="E42" s="72"/>
    </row>
    <row r="43" spans="1:5" x14ac:dyDescent="0.25">
      <c r="A43" s="1">
        <f t="shared" ref="A43:A44" si="7">MAX(A42)+1</f>
        <v>2</v>
      </c>
      <c r="B43" s="31" t="str">
        <f>B12</f>
        <v>Xã Quốc Khánh cũ</v>
      </c>
      <c r="C43" s="70">
        <v>8000</v>
      </c>
      <c r="D43" s="71"/>
      <c r="E43" s="72"/>
    </row>
    <row r="44" spans="1:5" x14ac:dyDescent="0.25">
      <c r="A44" s="1">
        <f t="shared" si="7"/>
        <v>3</v>
      </c>
      <c r="B44" s="31" t="str">
        <f>B13</f>
        <v>Xã Đội Cấn cũ</v>
      </c>
      <c r="C44" s="69">
        <v>11000</v>
      </c>
      <c r="D44" s="69"/>
      <c r="E44" s="69"/>
    </row>
  </sheetData>
  <mergeCells count="30">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s>
  <printOptions horizontalCentered="1"/>
  <pageMargins left="0.2" right="0.2" top="0.5" bottom="0.5" header="0.2" footer="0.2"/>
  <pageSetup paperSize="9" scale="90" orientation="portrait" r:id="rId1"/>
  <headerFooter>
    <oddFooter>&amp;R&amp;P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5.1. Đất ở tại nông thôn</vt:lpstr>
      <vt:lpstr>8.3. Đất TMDV tại đô thị</vt:lpstr>
      <vt:lpstr>5.2. Đất TMDV tại nông thôn</vt:lpstr>
      <vt:lpstr>8.5. Đất SXPNN tại đô thị</vt:lpstr>
      <vt:lpstr>5.3. Đất SXPNN tại nông thôn</vt:lpstr>
      <vt:lpstr>5.4. Đất NN</vt:lpstr>
      <vt:lpstr>'5.1. Đất ở tại nông thôn'!Print_Titles</vt:lpstr>
      <vt:lpstr>'5.2. Đất TMDV tại nông thôn'!Print_Titles</vt:lpstr>
      <vt:lpstr>'5.3. Đất SXPNN tại nông thôn'!Print_Titles</vt:lpstr>
      <vt:lpstr>'8.1. Đất ở tại đô thị '!Print_Titles</vt:lpstr>
      <vt:lpstr>'8.3. Đất TMDV tại đô thị'!Print_Titles</vt:lpstr>
      <vt:lpstr>'8.5. Đất SXPNN tại đô thị'!Print_Titles</vt:lpstr>
      <vt:lpstr>'5.1. Đất ở tại nông thôn'!Vùng_In</vt:lpstr>
      <vt:lpstr>'5.2. Đất TMDV tại nông thôn'!Vùng_In</vt:lpstr>
      <vt:lpstr>'5.3. Đất SXPNN tại nông thôn'!Vùng_In</vt:lpstr>
      <vt:lpstr>'5.4.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2025-08-31T07:52:28Z</dcterms:modified>
</cp:coreProperties>
</file>